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\a">#N/A</definedName>
    <definedName name="\b">#N/A</definedName>
    <definedName name="\p">#N/A</definedName>
    <definedName name="\z">#N/A</definedName>
    <definedName name="_" localSheetId="2">#REF!</definedName>
    <definedName name="_">#REF!</definedName>
    <definedName name="_????">#REF!</definedName>
    <definedName name="__" localSheetId="2">#REF!</definedName>
    <definedName name="__">#REF!</definedName>
    <definedName name="___" localSheetId="2">#REF!</definedName>
    <definedName name="___">#REF!</definedName>
    <definedName name="____day3">#REF!</definedName>
    <definedName name="____day4">#REF!</definedName>
    <definedName name="___day3">#REF!</definedName>
    <definedName name="___day4">#REF!</definedName>
    <definedName name="__A1" hidden="1">#REF!</definedName>
    <definedName name="__A999999">#REF!</definedName>
    <definedName name="__day3">#REF!</definedName>
    <definedName name="__day4">#REF!</definedName>
    <definedName name="_08">#REF!</definedName>
    <definedName name="_10ST">#REF!</definedName>
    <definedName name="_111">#REF!</definedName>
    <definedName name="_1ST">#REF!</definedName>
    <definedName name="_20">#REF!</definedName>
    <definedName name="_2ST">#REF!</definedName>
    <definedName name="_30">#REF!</definedName>
    <definedName name="_3ST">#REF!</definedName>
    <definedName name="_40">#REF!</definedName>
    <definedName name="_4ST">#REF!</definedName>
    <definedName name="_5ST">#REF!</definedName>
    <definedName name="_6ST">#REF!</definedName>
    <definedName name="_7ST">#REF!</definedName>
    <definedName name="_89185A78B00">#REF!</definedName>
    <definedName name="_8ST">#REF!</definedName>
    <definedName name="_9ST">#REF!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65555">#REF!</definedName>
    <definedName name="_A65655">#REF!</definedName>
    <definedName name="_A999999">#REF!</definedName>
    <definedName name="_ap2">#N/A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FTL2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Sort" hidden="1">#REF!</definedName>
    <definedName name="_SPO1">#N/A</definedName>
    <definedName name="_SPO2">#N/A</definedName>
    <definedName name="_tt1" localSheetId="1" hidden="1">{#N/A,#N/A,TRUE,"일정"}</definedName>
    <definedName name="_tt1" hidden="1">{#N/A,#N/A,TRUE,"일정"}</definedName>
    <definedName name="_TTT1">#REF!</definedName>
    <definedName name="_VRT1">#REF!</definedName>
    <definedName name="_VRT2">#REF!</definedName>
    <definedName name="A">#REF!</definedName>
    <definedName name="a123456789">#REF!</definedName>
    <definedName name="a123457689">#REF!</definedName>
    <definedName name="A6000000">#REF!</definedName>
    <definedName name="AAA">#REF!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TID">#N/A</definedName>
    <definedName name="ACNT">#N/A</definedName>
    <definedName name="AcrilBox">#REF!</definedName>
    <definedName name="adres_t">#REF!</definedName>
    <definedName name="af" localSheetId="1" hidden="1">{#N/A,#N/A,FALSE,"BODY"}</definedName>
    <definedName name="af" hidden="1">{#N/A,#N/A,FALSE,"BODY"}</definedName>
    <definedName name="AKNO">#N/A</definedName>
    <definedName name="Akril">#REF!</definedName>
    <definedName name="ALL">#REF!</definedName>
    <definedName name="am" localSheetId="2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P">#REF!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gonBox">#REF!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VFBox">#REF!</definedName>
    <definedName name="az">#REF!</definedName>
    <definedName name="AzotPoj450Box">#REF!</definedName>
    <definedName name="BAC">#REF!</definedName>
    <definedName name="Baht">#REF!</definedName>
    <definedName name="Balans_9mesBox">#REF!</definedName>
    <definedName name="BBB">#REF!</definedName>
    <definedName name="begin______________________________________________________________________________Остаток_денежных_средств_на_начало_года" localSheetId="2">#REF!</definedName>
    <definedName name="begin______________________________________________________________________________Остаток_денежных_средств_на_начало_года" localSheetId="1">#REF!</definedName>
    <definedName name="begin______________________________________________________________________________Остаток_денежных_средств_на_начало_года" localSheetId="0">#REF!</definedName>
    <definedName name="begin______________________________________________________________________________Остаток_денежных_средств_на_начало_года">#REF!</definedName>
    <definedName name="BLOCK">#REF!</definedName>
    <definedName name="BP">#REF!</definedName>
    <definedName name="BPU">#REF!,#REF!</definedName>
    <definedName name="Button_4">"прогноз_доходов_2005_помесяц__уд_вес_помесячный_Таблица"</definedName>
    <definedName name="bv" localSheetId="2">#REF!</definedName>
    <definedName name="bv">#REF!</definedName>
    <definedName name="bvhk">#REF!,#REF!,#REF!</definedName>
    <definedName name="bw" localSheetId="2">#REF!</definedName>
    <definedName name="bw">#REF!</definedName>
    <definedName name="Bс37">#REF!</definedName>
    <definedName name="CaClBox">#REF!</definedName>
    <definedName name="can">#REF!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1">TRUNC((oy-1)/3+1)</definedName>
    <definedName name="ch">TRUNC((oy-1)/3+1)</definedName>
    <definedName name="cho" localSheetId="1" hidden="1">{"'Monthly 1997'!$A$3:$S$89"}</definedName>
    <definedName name="cho" hidden="1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tr1Box">#REF!</definedName>
    <definedName name="Ctr2Box">#REF!</definedName>
    <definedName name="CURR">#N/A</definedName>
    <definedName name="d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ToShow">#REF!</definedName>
    <definedName name="DCID">#N/A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SCRIP">#N/A</definedName>
    <definedName name="DFT">#REF!,#REF!,#REF!,#REF!,#REF!,#REF!,#REF!</definedName>
    <definedName name="dg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P">#REF!</definedName>
    <definedName name="er">#REF!</definedName>
    <definedName name="EURO97">#REF!</definedName>
    <definedName name="EURO98">#REF!</definedName>
    <definedName name="Excel_BuiltIn_Print_Area_70">#REF!</definedName>
    <definedName name="Excel_BuiltIn_Recorder">#REF!</definedName>
    <definedName name="EXHRATE">#N/A</definedName>
    <definedName name="EXP">#REF!</definedName>
    <definedName name="Extract_MI">#REF!</definedName>
    <definedName name="FaktBox">#REF!</definedName>
    <definedName name="fd">#REF!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1" hidden="1">{#N/A,#N/A,FALSE,"BODY"}</definedName>
    <definedName name="fdsdfsfdsfdsfds" hidden="1">{#N/A,#N/A,FALSE,"BODY"}</definedName>
    <definedName name="FFF">#REF!</definedName>
    <definedName name="ffx" localSheetId="1" hidden="1">{#N/A,#N/A,FALSE,"BODY"}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orecastTypeList">#REF!</definedName>
    <definedName name="fr">#REF!</definedName>
    <definedName name="front_2" localSheetId="1" hidden="1">{#N/A,#N/A,FALSE,"BODY"}</definedName>
    <definedName name="front_2" hidden="1">{#N/A,#N/A,FALSE,"BODY"}</definedName>
    <definedName name="g">#REF!</definedName>
    <definedName name="ghj">#REF!</definedName>
    <definedName name="GipoxloritBox">#REF!</definedName>
    <definedName name="god_t">#REF!</definedName>
    <definedName name="GOVBox">#REF!</definedName>
    <definedName name="H">#REF!</definedName>
    <definedName name="HEAT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">#REF!</definedName>
    <definedName name="IDNO">#N/A</definedName>
    <definedName name="IMPORT">#REF!</definedName>
    <definedName name="inn_t">#REF!</definedName>
    <definedName name="INTRISSNO">#N/A</definedName>
    <definedName name="INTRRATE">#N/A</definedName>
    <definedName name="ivd_t">#REF!</definedName>
    <definedName name="j">#REF!</definedName>
    <definedName name="jhjkfhkj">#REF!</definedName>
    <definedName name="jjkjkjkjkj">#REF!</definedName>
    <definedName name="jlk">#REF!</definedName>
    <definedName name="JOB">#REF!</definedName>
    <definedName name="k">#REF!</definedName>
    <definedName name="K4Box">#REF!</definedName>
    <definedName name="K9Box">#REF!</definedName>
    <definedName name="KalkulyatsiyaBox">#REF!</definedName>
    <definedName name="KaustikaBox">#REF!</definedName>
    <definedName name="kfs_t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l">#REF!,#REF!,#REF!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KNSBox">#REF!</definedName>
    <definedName name="komu_t">#REF!</definedName>
    <definedName name="KursovayaBox">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en">#REF!</definedName>
    <definedName name="LGL">#REF!,#REF!</definedName>
    <definedName name="LGR">#REF!,#REF!</definedName>
    <definedName name="LIM">#REF!</definedName>
    <definedName name="ListToShow">#REF!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_AA">#REF!</definedName>
    <definedName name="MABox">#REF!</definedName>
    <definedName name="MARKET">#REF!</definedName>
    <definedName name="MARKET2">#REF!</definedName>
    <definedName name="MARKET3">#REF!</definedName>
    <definedName name="MARKET4">#REF!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oney1">#REF!</definedName>
    <definedName name="Money2">#REF!</definedName>
    <definedName name="MONTH">#N/A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Months">#REF!</definedName>
    <definedName name="MSIX">#REF!</definedName>
    <definedName name="mtg">#REF!</definedName>
    <definedName name="MTHREE">#REF!</definedName>
    <definedName name="n">#REF!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DEDUINDC">#N/A</definedName>
    <definedName name="NFT">#REF!,#REF!,#REF!,#REF!</definedName>
    <definedName name="nj">#REF!</definedName>
    <definedName name="nonbaht">#REF!</definedName>
    <definedName name="o">#REF!</definedName>
    <definedName name="OborBox">#REF!</definedName>
    <definedName name="obshiyT">#REF!</definedName>
    <definedName name="obsN">#REF!</definedName>
    <definedName name="OFF_ROAD">#REF!,#REF!,#REF!,#REF!,#REF!,#REF!,#REF!,#REF!,#REF!,#REF!,#REF!,#REF!</definedName>
    <definedName name="okonx_t">#REF!</definedName>
    <definedName name="okpo_t">#REF!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svVodaBox">#REF!</definedName>
    <definedName name="OtchetBox">#REF!</definedName>
    <definedName name="P">#REF!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ar82Box">#REF!</definedName>
    <definedName name="ParBox">#REF!</definedName>
    <definedName name="PARTNO">#N/A</definedName>
    <definedName name="pds">#REF!</definedName>
    <definedName name="PL" localSheetId="1" hidden="1">{#N/A,#N/A,FALSE,"BODY"}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NOTENO">#N/A</definedName>
    <definedName name="PokupnieBox">#REF!</definedName>
    <definedName name="PoliakGelBox">#REF!</definedName>
    <definedName name="PoliakGranBox">#REF!</definedName>
    <definedName name="pp">#REF!</definedName>
    <definedName name="predp_t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hieBox">#REF!</definedName>
    <definedName name="PROJNO">#N/A</definedName>
    <definedName name="QTY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zdVozduxBox">#REF!</definedName>
    <definedName name="RCPTNO">#N/A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zultatBox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dAmBox">#REF!</definedName>
    <definedName name="rom">#REF!</definedName>
    <definedName name="ROW">#REF!</definedName>
    <definedName name="RT">#REF!</definedName>
    <definedName name="RY">#REF!</definedName>
    <definedName name="RZVD">#N/A</definedName>
    <definedName name="S">#REF!</definedName>
    <definedName name="sana" localSheetId="1">DATE(yil,oy,1)</definedName>
    <definedName name="sana">DATE(yil,oy,1)</definedName>
    <definedName name="sd">#REF!</definedName>
    <definedName name="sdfg">#REF!</definedName>
    <definedName name="Selitra_SSBox">#REF!</definedName>
    <definedName name="Selitra3Box">#REF!</definedName>
    <definedName name="SelitraBox">#REF!</definedName>
    <definedName name="SERNO">#N/A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nilkaBox">#REF!</definedName>
    <definedName name="SintezGazBox">#REF!</definedName>
    <definedName name="SLRCPTNO">#N/A</definedName>
    <definedName name="SLSERNO">#N/A</definedName>
    <definedName name="soato_t">#REF!</definedName>
    <definedName name="sobs_t">#REF!</definedName>
    <definedName name="SolyankaBox">#REF!</definedName>
    <definedName name="SolyankaKatBox">#REF!</definedName>
    <definedName name="soogu_t">#REF!</definedName>
    <definedName name="SR">#REF!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artDate">#REF!</definedName>
    <definedName name="STDATE">#REF!</definedName>
    <definedName name="SulfatBox">#REF!</definedName>
    <definedName name="SUMMARY">#REF!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SVOD">#N/A</definedName>
    <definedName name="SxemBox">#REF!</definedName>
    <definedName name="SxemNitronBox">#REF!</definedName>
    <definedName name="t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iomochBox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1" hidden="1">{#N/A,#N/A,TRUE,"일정"}</definedName>
    <definedName name="tt" hidden="1">{#N/A,#N/A,TRUE,"일정"}</definedName>
    <definedName name="TTT">#REF!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glekisBox">#REF!</definedName>
    <definedName name="Uksus70Box">#REF!</definedName>
    <definedName name="Uksus99Box">#REF!</definedName>
    <definedName name="UNIT">#N/A</definedName>
    <definedName name="UOM">#N/A</definedName>
    <definedName name="ure">#REF!</definedName>
    <definedName name="VarABox">#REF!</definedName>
    <definedName name="VarBBox">#REF!</definedName>
    <definedName name="vb">#REF!</definedName>
    <definedName name="vbghh">#REF!</definedName>
    <definedName name="VENDOR">#N/A</definedName>
    <definedName name="VNPNO">#N/A</definedName>
    <definedName name="VozduxKIP450Box">#REF!</definedName>
    <definedName name="VRT_E">#REF!</definedName>
    <definedName name="VRT_M">#REF!</definedName>
    <definedName name="VRT_T">#REF!</definedName>
    <definedName name="VRT_V">#REF!</definedName>
    <definedName name="vx">#REF!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sd">#REF!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XX">#REF!</definedName>
    <definedName name="y">#REF!</definedName>
    <definedName name="year">#REF!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y">#REF!</definedName>
    <definedName name="Z_86A21AE1_D222_11D6_8098_444553540000_.wvu.Cols" hidden="1">#REF!,#REF!,#REF!,#REF!</definedName>
    <definedName name="ZaxVodaBox">#REF!</definedName>
    <definedName name="ZRATEINDC">#N/A</definedName>
    <definedName name="а">#REF!</definedName>
    <definedName name="А1">#REF!</definedName>
    <definedName name="А10">#REF!</definedName>
    <definedName name="А17">#REF!</definedName>
    <definedName name="а209">#REF!</definedName>
    <definedName name="А29">#REF!</definedName>
    <definedName name="А6000000">#REF!</definedName>
    <definedName name="А9">#REF!</definedName>
    <definedName name="аааа">#REF!</definedName>
    <definedName name="ааааппримека" localSheetId="1">DATE(yil,oy,1)</definedName>
    <definedName name="ааааппримека">DATE(yil,oy,1)</definedName>
    <definedName name="абду">#REF!</definedName>
    <definedName name="ав">#REF!</definedName>
    <definedName name="авиви" localSheetId="1">TRUNC((oy-1)/3+1)</definedName>
    <definedName name="авиви">TRUNC((oy-1)/3+1)</definedName>
    <definedName name="авипвапи" localSheetId="1">TRUNC((oy-1)/3+1)</definedName>
    <definedName name="авипвапи">TRUNC((oy-1)/3+1)</definedName>
    <definedName name="авлб">#REF!</definedName>
    <definedName name="авыпмвмыв" localSheetId="1">TRUNC((oy-1)/3+1)</definedName>
    <definedName name="авыпмвмыв">TRUNC((oy-1)/3+1)</definedName>
    <definedName name="аиа" localSheetId="1">DATE(yil,oy,1)</definedName>
    <definedName name="аиа">DATE(yil,oy,1)</definedName>
    <definedName name="аитпир" localSheetId="1">TRUNC((oy-1)/3+1)</definedName>
    <definedName name="аитпир">TRUNC((oy-1)/3+1)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бина">#REF!</definedName>
    <definedName name="Анд" localSheetId="1">TRUNC((oy-1)/3+1)</definedName>
    <definedName name="Анд">TRUNC((oy-1)/3+1)</definedName>
    <definedName name="андижон" localSheetId="1">TRUNC((oy-1)/3+1)</definedName>
    <definedName name="андижон">TRUNC((oy-1)/3+1)</definedName>
    <definedName name="аолпровор" localSheetId="1">TRUNC((oy-1)/3+1)</definedName>
    <definedName name="аолпровор">TRUNC((oy-1)/3+1)</definedName>
    <definedName name="аолрб" localSheetId="1">DATE(yil,oy,1)</definedName>
    <definedName name="аолрб">DATE(yil,oy,1)</definedName>
    <definedName name="аопрот" localSheetId="1">TRUNC((oy-1)/3+1)</definedName>
    <definedName name="аопрот">TRUNC((oy-1)/3+1)</definedName>
    <definedName name="АП">#REF!</definedName>
    <definedName name="апв" localSheetId="1">TRUNC((oy-1)/3+1)</definedName>
    <definedName name="апв">TRUNC((oy-1)/3+1)</definedName>
    <definedName name="апеоапраоне" localSheetId="1">TRUNC((oy-1)/3+1)</definedName>
    <definedName name="апеоапраоне">TRUNC((oy-1)/3+1)</definedName>
    <definedName name="апорпол" localSheetId="1">TRUNC((oy-1)/3+1)</definedName>
    <definedName name="апорпол">TRUNC((oy-1)/3+1)</definedName>
    <definedName name="апр" localSheetId="1">TRUNC((oy-1)/3+1)</definedName>
    <definedName name="апр">TRUNC((oy-1)/3+1)</definedName>
    <definedName name="апрлролдол" localSheetId="1">TRUNC((oy-1)/3+1)</definedName>
    <definedName name="апрлролдол">TRUNC((oy-1)/3+1)</definedName>
    <definedName name="апшгпол" localSheetId="1">TRUNC((oy-1)/3+1)</definedName>
    <definedName name="апшгпол">TRUNC((oy-1)/3+1)</definedName>
    <definedName name="апшлгнлнг" localSheetId="1">TRUNC((oy-1)/3+1)</definedName>
    <definedName name="апшлгнлнг">TRUNC((oy-1)/3+1)</definedName>
    <definedName name="апшлнл" localSheetId="1">TRUNC((oy-1)/3+1)</definedName>
    <definedName name="апшлнл">TRUNC((oy-1)/3+1)</definedName>
    <definedName name="апы" localSheetId="1">TRUNC((oy-1)/3+1)</definedName>
    <definedName name="апы">TRUNC((oy-1)/3+1)</definedName>
    <definedName name="арлогалгнг" localSheetId="1">TRUNC((oy-1)/3+1)</definedName>
    <definedName name="арлогалгнг">TRUNC((oy-1)/3+1)</definedName>
    <definedName name="ародло.юлпд" localSheetId="1">TRUNC((oy-1)/3+1)</definedName>
    <definedName name="ародло.юлпд">TRUNC((oy-1)/3+1)</definedName>
    <definedName name="База__данных">#REF!</definedName>
    <definedName name="БОГОТТУМАН">#REF!</definedName>
    <definedName name="Бух" localSheetId="1">TRUNC((oy-1)/3+1)</definedName>
    <definedName name="Бух">TRUNC((oy-1)/3+1)</definedName>
    <definedName name="в">#REF!</definedName>
    <definedName name="В5">#REF!</definedName>
    <definedName name="ва">#REF!</definedName>
    <definedName name="ваватири" localSheetId="1">TRUNC((oy-1)/3+1)</definedName>
    <definedName name="ваватири">TRUNC((oy-1)/3+1)</definedName>
    <definedName name="ваиттиваир" localSheetId="1">TRUNC((oy-1)/3+1)</definedName>
    <definedName name="ваиттиваир">TRUNC((oy-1)/3+1)</definedName>
    <definedName name="вап">#REF!</definedName>
    <definedName name="вапвапвапв">#REF!</definedName>
    <definedName name="вапр" localSheetId="1">TRUNC((oy-1)/3+1)</definedName>
    <definedName name="вапр">TRUNC((oy-1)/3+1)</definedName>
    <definedName name="вар">#REF!</definedName>
    <definedName name="вегрроп" localSheetId="1">TRUNC((oy-1)/3+1)</definedName>
    <definedName name="вегрроп">TRUNC((oy-1)/3+1)</definedName>
    <definedName name="вкрпрап" localSheetId="1">TRUNC((oy-1)/3+1)</definedName>
    <definedName name="вкрпрап">TRUNC((oy-1)/3+1)</definedName>
    <definedName name="вова">#REF!</definedName>
    <definedName name="вфвф">#REF!</definedName>
    <definedName name="выв" localSheetId="1">TRUNC((oy-1)/3+1)</definedName>
    <definedName name="выв">TRUNC((oy-1)/3+1)</definedName>
    <definedName name="г">#REF!</definedName>
    <definedName name="ггг">#REF!</definedName>
    <definedName name="гншлно" localSheetId="1">TRUNC((oy-1)/3+1)</definedName>
    <definedName name="гншлно">TRUNC((oy-1)/3+1)</definedName>
    <definedName name="гншщг" localSheetId="1">TRUNC((oy-1)/3+1)</definedName>
    <definedName name="гншщг">TRUNC((oy-1)/3+1)</definedName>
    <definedName name="го">#REF!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р">#REF!</definedName>
    <definedName name="ГУРЛАНТУМАН">#REF!</definedName>
    <definedName name="гшаорл" localSheetId="1">TRUNC((oy-1)/3+1)</definedName>
    <definedName name="гшаорл">TRUNC((oy-1)/3+1)</definedName>
    <definedName name="гшдгшд" localSheetId="1">TRUNC((oy-1)/3+1)</definedName>
    <definedName name="гшдгшд">TRUNC((oy-1)/3+1)</definedName>
    <definedName name="гшеашп" localSheetId="1">TRUNC((oy-1)/3+1)</definedName>
    <definedName name="гшеашп">TRUNC((oy-1)/3+1)</definedName>
    <definedName name="гшенгкг" localSheetId="1">TRUNC((oy-1)/3+1)</definedName>
    <definedName name="гшенгкг">TRUNC((oy-1)/3+1)</definedName>
    <definedName name="гшзлдж" localSheetId="1">TRUNC((oy-1)/3+1)</definedName>
    <definedName name="гшзлдж">TRUNC((oy-1)/3+1)</definedName>
    <definedName name="гшзлод" localSheetId="1">TRUNC((oy-1)/3+1)</definedName>
    <definedName name="гшзлод">TRUNC((oy-1)/3+1)</definedName>
    <definedName name="гшлго" localSheetId="1">TRUNC((oy-1)/3+1)</definedName>
    <definedName name="гшлго">TRUNC((oy-1)/3+1)</definedName>
    <definedName name="гшлдод" localSheetId="1">TRUNC((oy-1)/3+1)</definedName>
    <definedName name="гшлдод">TRUNC((oy-1)/3+1)</definedName>
    <definedName name="гшлпло" localSheetId="1">TRUNC((oy-1)/3+1)</definedName>
    <definedName name="гшлпло">TRUNC((oy-1)/3+1)</definedName>
    <definedName name="гшлрлдр" localSheetId="1">TRUNC((oy-1)/3+1)</definedName>
    <definedName name="гшлрлдр">TRUNC((oy-1)/3+1)</definedName>
    <definedName name="гшщзгщ" localSheetId="1">DATE(yil,oy,1)</definedName>
    <definedName name="гшщзгщ">DATE(yil,oy,1)</definedName>
    <definedName name="гщлгл" localSheetId="1">TRUNC((oy-1)/3+1)</definedName>
    <definedName name="гщлгл">TRUNC((oy-1)/3+1)</definedName>
    <definedName name="д">#REF!</definedName>
    <definedName name="д5">#REF!</definedName>
    <definedName name="дина">#REF!</definedName>
    <definedName name="дИРЕКЦИЯ_ПО_СТР_ВУ_РЕГ.ВОДОПРОВОДОВ">#REF!</definedName>
    <definedName name="длдпржпрдоьж">#REF!</definedName>
    <definedName name="длоолл30">#REF!</definedName>
    <definedName name="днгшшен" localSheetId="1">TRUNC((oy-1)/3+1)</definedName>
    <definedName name="днгшшен">TRUNC((oy-1)/3+1)</definedName>
    <definedName name="Дох">#REF!</definedName>
    <definedName name="ДС">#REF!</definedName>
    <definedName name="дтр">#REF!</definedName>
    <definedName name="е">#REF!</definedName>
    <definedName name="еаншпроо" localSheetId="1">TRUNC((oy-1)/3+1)</definedName>
    <definedName name="еаншпроо">TRUNC((oy-1)/3+1)</definedName>
    <definedName name="еее">#REF!</definedName>
    <definedName name="ёёё">#REF!</definedName>
    <definedName name="енгео" localSheetId="1">DATE(yil,oy,1)</definedName>
    <definedName name="енгео">DATE(yil,oy,1)</definedName>
    <definedName name="енгкен" localSheetId="1">DATE(yil,oy,1)</definedName>
    <definedName name="енгкен">DATE(yil,oy,1)</definedName>
    <definedName name="енгншлпрд" localSheetId="1">TRUNC((oy-1)/3+1)</definedName>
    <definedName name="енгншлпрд">TRUNC((oy-1)/3+1)</definedName>
    <definedName name="енгоелорл" localSheetId="1">TRUNC((oy-1)/3+1)</definedName>
    <definedName name="енгоелорл">TRUNC((oy-1)/3+1)</definedName>
    <definedName name="енгоошен" localSheetId="1">TRUNC((oy-1)/3+1)</definedName>
    <definedName name="енгоошен">TRUNC((oy-1)/3+1)</definedName>
    <definedName name="енгопро" localSheetId="1">TRUNC((oy-1)/3+1)</definedName>
    <definedName name="енгопро">TRUNC((oy-1)/3+1)</definedName>
    <definedName name="енгопроапеол" localSheetId="1">TRUNC((oy-1)/3+1)</definedName>
    <definedName name="енгопроапеол">TRUNC((oy-1)/3+1)</definedName>
    <definedName name="енгшно" localSheetId="1">TRUNC((oy-1)/3+1)</definedName>
    <definedName name="енгшно">TRUNC((oy-1)/3+1)</definedName>
    <definedName name="енгшпроп" localSheetId="1">TRUNC((oy-1)/3+1)</definedName>
    <definedName name="енгшпроп">TRUNC((oy-1)/3+1)</definedName>
    <definedName name="енгшшлрл" localSheetId="1">TRUNC((oy-1)/3+1)</definedName>
    <definedName name="енгшшлрл">TRUNC((oy-1)/3+1)</definedName>
    <definedName name="енен" localSheetId="1">TRUNC((oy-1)/3+1)</definedName>
    <definedName name="енен">TRUNC((oy-1)/3+1)</definedName>
    <definedName name="енолроо" localSheetId="1">DATE(yil,oy,1)</definedName>
    <definedName name="енолроо">DATE(yil,oy,1)</definedName>
    <definedName name="енопаолол" localSheetId="1">TRUNC((oy-1)/3+1)</definedName>
    <definedName name="енопаолол">TRUNC((oy-1)/3+1)</definedName>
    <definedName name="енопрлол" localSheetId="1">TRUNC((oy-1)/3+1)</definedName>
    <definedName name="енопрлол">TRUNC((oy-1)/3+1)</definedName>
    <definedName name="еншгл" localSheetId="1">TRUNC((oy-1)/3+1)</definedName>
    <definedName name="еншгл">TRUNC((oy-1)/3+1)</definedName>
    <definedName name="еншнглрол" localSheetId="1">TRUNC((oy-1)/3+1)</definedName>
    <definedName name="еншнглрол">TRUNC((oy-1)/3+1)</definedName>
    <definedName name="еншолодл" localSheetId="1">TRUNC((oy-1)/3+1)</definedName>
    <definedName name="еншолодл">TRUNC((oy-1)/3+1)</definedName>
    <definedName name="еркер" localSheetId="1">DATE(yil,oy,1)</definedName>
    <definedName name="еркер">DATE(yil,oy,1)</definedName>
    <definedName name="ешггкв" localSheetId="1">DATE(yil,oy,1)</definedName>
    <definedName name="ешггкв">DATE(yil,oy,1)</definedName>
    <definedName name="ешгщшщ" localSheetId="1">TRUNC((oy-1)/3+1)</definedName>
    <definedName name="ешгщшщ">TRUNC((oy-1)/3+1)</definedName>
    <definedName name="ешегкег" localSheetId="1">TRUNC((oy-1)/3+1)</definedName>
    <definedName name="ешегкег">TRUNC((oy-1)/3+1)</definedName>
    <definedName name="ж">#REF!</definedName>
    <definedName name="жалаб">#REF!</definedName>
    <definedName name="жд">#REF!</definedName>
    <definedName name="жжж">#REF!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й">#REF!</definedName>
    <definedName name="и2">#REF!</definedName>
    <definedName name="ИЗВЛЕЧЕНИЕ_ИМ">#REF!</definedName>
    <definedName name="им" localSheetId="1">TRUNC((oy-1)/3+1)</definedName>
    <definedName name="им">TRUNC((oy-1)/3+1)</definedName>
    <definedName name="имтим">#REF!</definedName>
    <definedName name="инвестиция">#REF!</definedName>
    <definedName name="ип">#REF!</definedName>
    <definedName name="ипак">#REF!</definedName>
    <definedName name="к">#REF!</definedName>
    <definedName name="карз">#REF!</definedName>
    <definedName name="кгшн" localSheetId="1">DATE(yil,oy,1)</definedName>
    <definedName name="кгшн">DATE(yil,oy,1)</definedName>
    <definedName name="кгшншг" localSheetId="1">DATE(yil,oy,1)</definedName>
    <definedName name="кгшншг">DATE(yil,oy,1)</definedName>
    <definedName name="кеглоь" localSheetId="1">TRUNC((oy-1)/3+1)</definedName>
    <definedName name="кеглоь">TRUNC((oy-1)/3+1)</definedName>
    <definedName name="кегнг" localSheetId="1">TRUNC((oy-1)/3+1)</definedName>
    <definedName name="кегнг">TRUNC((oy-1)/3+1)</definedName>
    <definedName name="кейс">#REF!</definedName>
    <definedName name="кекен" localSheetId="1">TRUNC((oy-1)/3+1)</definedName>
    <definedName name="кекен">TRUNC((oy-1)/3+1)</definedName>
    <definedName name="кенпа" localSheetId="1">TRUNC((oy-1)/3+1)</definedName>
    <definedName name="кенпа">TRUNC((oy-1)/3+1)</definedName>
    <definedName name="ккк">#REF!</definedName>
    <definedName name="Кодир">#REF!</definedName>
    <definedName name="константы">#REF!,#REF!,#REF!,#REF!,#REF!,#REF!,#REF!,#REF!,#REF!</definedName>
    <definedName name="коха">#REF!</definedName>
    <definedName name="Кўрсаткичлар">#REF!</definedName>
    <definedName name="л">#REF!</definedName>
    <definedName name="ЛAPX1">#REF!</definedName>
    <definedName name="ЛAPX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1">#REF!</definedName>
    <definedName name="ЛА2">#REF!</definedName>
    <definedName name="ЛА3">#REF!</definedName>
    <definedName name="ЛАндН">#REF!</definedName>
    <definedName name="ЛБаланс">#REF!</definedName>
    <definedName name="ЛБДС1">#REF!</definedName>
    <definedName name="ЛБДС2">#REF!</definedName>
    <definedName name="ЛБДС3">#REF!</definedName>
    <definedName name="ЛБДС4">#REF!</definedName>
    <definedName name="ЛБДС5">#REF!</definedName>
    <definedName name="ЛБКГ">#REF!</definedName>
    <definedName name="ЛБНПЗ">#REF!</definedName>
    <definedName name="ЛВод_Г">#REF!</definedName>
    <definedName name="ЛВсе">#REF!</definedName>
    <definedName name="ЛВсе_МПГ">#REF!</definedName>
    <definedName name="ЛГаз">#REF!</definedName>
    <definedName name="ЛГарб_Г">#REF!</definedName>
    <definedName name="ЛГзлТГД">#REF!</definedName>
    <definedName name="ЛГРР">#REF!</definedName>
    <definedName name="ЛГТГД_Д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арН">#REF!</definedName>
    <definedName name="лдлд" localSheetId="1">TRUNC((oy-1)/3+1)</definedName>
    <definedName name="лдлд">TRUNC((oy-1)/3+1)</definedName>
    <definedName name="лдлдбитлб" localSheetId="1">DATE(yil,oy,1)</definedName>
    <definedName name="лдлдбитлб">DATE(yil,oy,1)</definedName>
    <definedName name="ЛДоб">#REF!</definedName>
    <definedName name="ЛДП_газ">#REF!</definedName>
    <definedName name="ЛЖануб_Г">#REF!</definedName>
    <definedName name="лист">#REF!</definedName>
    <definedName name="Лист_1">#REF!</definedName>
    <definedName name="ЛИтоги">#REF!</definedName>
    <definedName name="ЛКр">#REF!</definedName>
    <definedName name="ЛКред">#REF!</definedName>
    <definedName name="лллллллллллллл" localSheetId="1">TRUNC((oy-1)/3+1)</definedName>
    <definedName name="лллллллллллллл">TRUNC((oy-1)/3+1)</definedName>
    <definedName name="ЛМарказ_Г">#REF!</definedName>
    <definedName name="ЛМГПЗ">#REF!</definedName>
    <definedName name="ЛМГПЗ_Д">#REF!</definedName>
    <definedName name="ЛМинН">#REF!</definedName>
    <definedName name="ЛМубНГ">#REF!</definedName>
    <definedName name="ЛМубНГ_Д">#REF!</definedName>
    <definedName name="ЛМубНГ_Р">#REF!</definedName>
    <definedName name="ЛНП_НГД_п">#REF!</definedName>
    <definedName name="ЛОбл">#REF!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рлд" localSheetId="1">TRUNC((oy-1)/3+1)</definedName>
    <definedName name="лорлд">TRUNC((oy-1)/3+1)</definedName>
    <definedName name="лоюолоапр" localSheetId="1">DATE(yil,oy,1)</definedName>
    <definedName name="лоюолоапр">DATE(yil,oy,1)</definedName>
    <definedName name="ЛПер">#REF!</definedName>
    <definedName name="лр">#REF!</definedName>
    <definedName name="ЛРаспределение">#REF!</definedName>
    <definedName name="ЛСало">#REF!</definedName>
    <definedName name="ЛСиловики">#REF!</definedName>
    <definedName name="ЛСКВ">#REF!</definedName>
    <definedName name="ЛТош_Г">#REF!</definedName>
    <definedName name="ЛТран">#REF!</definedName>
    <definedName name="ЛТУХА">#REF!</definedName>
    <definedName name="ЛУзМал">#REF!</definedName>
    <definedName name="ЛУзПЕК">#REF!</definedName>
    <definedName name="ЛУзТГ">#REF!</definedName>
    <definedName name="ЛУзТГ_УМ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ГХК">#REF!</definedName>
    <definedName name="ЛШимГ">#REF!</definedName>
    <definedName name="ЛШурНГ">#REF!</definedName>
    <definedName name="ЛШурНГ_Д">#REF!</definedName>
    <definedName name="льорл" localSheetId="1">TRUNC((oy-1)/3+1)</definedName>
    <definedName name="льорл">TRUNC((oy-1)/3+1)</definedName>
    <definedName name="ЛЭкспорт">#REF!</definedName>
    <definedName name="М50.12">#REF!</definedName>
    <definedName name="МАЪЛУМОТ">#REF!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 localSheetId="1">TRUNC((oy-1)/3+1)</definedName>
    <definedName name="миоо">TRUNC((oy-1)/3+1)</definedName>
    <definedName name="миоро" localSheetId="1">TRUNC((oy-1)/3+1)</definedName>
    <definedName name="миоро">TRUNC((oy-1)/3+1)</definedName>
    <definedName name="мир">#REF!</definedName>
    <definedName name="МММММ" localSheetId="1">TRUNC((oy-1)/3+1)</definedName>
    <definedName name="МММММ">TRUNC((oy-1)/3+1)</definedName>
    <definedName name="Монетиз">#REF!</definedName>
    <definedName name="мфу02">#REF!</definedName>
    <definedName name="н">#REF!</definedName>
    <definedName name="нар26" hidden="1">#REF!,#REF!,#REF!,#REF!</definedName>
    <definedName name="нац">#REF!</definedName>
    <definedName name="нбу">#REF!</definedName>
    <definedName name="нгшгке" localSheetId="1">TRUNC((oy-1)/3+1)</definedName>
    <definedName name="нгшгке">TRUNC((oy-1)/3+1)</definedName>
    <definedName name="нгщд" localSheetId="1">TRUNC((oy-1)/3+1)</definedName>
    <definedName name="нгщд">TRUNC((oy-1)/3+1)</definedName>
    <definedName name="нгщдлод" localSheetId="1">TRUNC((oy-1)/3+1)</definedName>
    <definedName name="нгщдлод">TRUNC((oy-1)/3+1)</definedName>
    <definedName name="нгщдолд" localSheetId="1">TRUNC((oy-1)/3+1)</definedName>
    <definedName name="нгщдолд">TRUNC((oy-1)/3+1)</definedName>
    <definedName name="нгщшдл" localSheetId="1">TRUNC((oy-1)/3+1)</definedName>
    <definedName name="нгщшдл">TRUNC((oy-1)/3+1)</definedName>
    <definedName name="негнопо" localSheetId="1">TRUNC((oy-1)/3+1)</definedName>
    <definedName name="негнопо">TRUNC((oy-1)/3+1)</definedName>
    <definedName name="неукв">#REF!</definedName>
    <definedName name="нилуфар">#REF!</definedName>
    <definedName name="ннн">#REF!</definedName>
    <definedName name="нод" localSheetId="1">TRUNC((oy-1)/3+1)</definedName>
    <definedName name="нод">TRUNC((oy-1)/3+1)</definedName>
    <definedName name="нояб">#REF!</definedName>
    <definedName name="нргшщ" localSheetId="1">DATE(yil,oy,1)</definedName>
    <definedName name="нргшщ">DATE(yil,oy,1)</definedName>
    <definedName name="нук" localSheetId="1">TRUNC((oy-1)/3+1)</definedName>
    <definedName name="нук">TRUNC((oy-1)/3+1)</definedName>
    <definedName name="_xlnm.Print_Area" localSheetId="2">'Расчет КПЭ'!$A$1:$H$49</definedName>
    <definedName name="_xlnm.Print_Area" localSheetId="1">'Форма № 2'!$A$1:$G$38</definedName>
    <definedName name="_xlnm.Print_Area" localSheetId="0">'Форма №1'!$A$1:$D$102</definedName>
    <definedName name="овкей">#REF!</definedName>
    <definedName name="олг">#REF!</definedName>
    <definedName name="олдордлро" localSheetId="1">DATE(yil,oy,1)</definedName>
    <definedName name="олдордлро">DATE(yil,oy,1)</definedName>
    <definedName name="олл">#REF!,#REF!,#REF!,#REF!,#REF!,#REF!,#REF!,#REF!,#REF!</definedName>
    <definedName name="олполднгл" localSheetId="1">TRUNC((oy-1)/3+1)</definedName>
    <definedName name="олполднгл">TRUNC((oy-1)/3+1)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о">#REF!</definedName>
    <definedName name="оооо" localSheetId="1">TRUNC((oy-1)/3+1)</definedName>
    <definedName name="оооо">TRUNC((oy-1)/3+1)</definedName>
    <definedName name="опдбродролд" localSheetId="1">DATE(yil,oy,1)</definedName>
    <definedName name="опдбродролд">DATE(yil,oy,1)</definedName>
    <definedName name="ор">#REF!,#REF!,#REF!</definedName>
    <definedName name="орде">#REF!</definedName>
    <definedName name="ордлжд" localSheetId="1">TRUNC((oy-1)/3+1)</definedName>
    <definedName name="ордлжд">TRUNC((oy-1)/3+1)</definedName>
    <definedName name="орлдапелапл" localSheetId="1">TRUNC((oy-1)/3+1)</definedName>
    <definedName name="орлдапелапл">TRUNC((oy-1)/3+1)</definedName>
    <definedName name="орлдлд" localSheetId="1">TRUNC((oy-1)/3+1)</definedName>
    <definedName name="орлдлд">TRUNC((oy-1)/3+1)</definedName>
    <definedName name="орлоддб" localSheetId="1">TRUNC((oy-1)/3+1)</definedName>
    <definedName name="орлоддб">TRUNC((oy-1)/3+1)</definedName>
    <definedName name="орлорлд" localSheetId="1">TRUNC((oy-1)/3+1)</definedName>
    <definedName name="орлорлд">TRUNC((oy-1)/3+1)</definedName>
    <definedName name="ОРОРО1">#REF!</definedName>
    <definedName name="орпр" localSheetId="1">TRUNC((oy-1)/3+1)</definedName>
    <definedName name="орпр">TRUNC((oy-1)/3+1)</definedName>
    <definedName name="отпро">#REF!</definedName>
    <definedName name="отрасль">#REF!</definedName>
    <definedName name="пах">#REF!</definedName>
    <definedName name="ПЕНСИЯ">#REF!</definedName>
    <definedName name="печать">#REF!</definedName>
    <definedName name="пмрп" localSheetId="1">DATE(yil,oy,1)</definedName>
    <definedName name="пмрп">DATE(yil,oy,1)</definedName>
    <definedName name="полат">#REF!</definedName>
    <definedName name="Полигон">#REF!</definedName>
    <definedName name="полордол" localSheetId="1">TRUNC((oy-1)/3+1)</definedName>
    <definedName name="полордол">TRUNC((oy-1)/3+1)</definedName>
    <definedName name="пор">#REF!</definedName>
    <definedName name="Поток2004">#REF!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">#REF!</definedName>
    <definedName name="прлордлюдл" localSheetId="1">TRUNC((oy-1)/3+1)</definedName>
    <definedName name="прлордлюдл">TRUNC((oy-1)/3+1)</definedName>
    <definedName name="ПРОГНОЗНЫЕ_ПАРАМЕТРЫ_РАСХОДОВ">#REF!</definedName>
    <definedName name="прок">#REF!</definedName>
    <definedName name="пром2" localSheetId="1">TRUNC((oy-1)/3+1)</definedName>
    <definedName name="пром2">TRUNC((oy-1)/3+1)</definedName>
    <definedName name="проч" localSheetId="1">TRUNC((oy-1)/3+1)</definedName>
    <definedName name="проч">TRUNC((oy-1)/3+1)</definedName>
    <definedName name="прпо" localSheetId="1">DATE(yil,oy,1)</definedName>
    <definedName name="прпо">DATE(yil,oy,1)</definedName>
    <definedName name="прпрпр" localSheetId="1">TRUNC((oy-1)/3+1)</definedName>
    <definedName name="прпрпр">TRUNC((oy-1)/3+1)</definedName>
    <definedName name="псб">#REF!</definedName>
    <definedName name="пт" localSheetId="1">DATE(yil,oy,1)</definedName>
    <definedName name="пт">DATE(yil,oy,1)</definedName>
    <definedName name="пшднгшгн" localSheetId="1">TRUNC((oy-1)/3+1)</definedName>
    <definedName name="пшднгшгн">TRUNC((oy-1)/3+1)</definedName>
    <definedName name="р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хбарга">#REF!</definedName>
    <definedName name="рег_1">#REF!</definedName>
    <definedName name="рег_2">#REF!</definedName>
    <definedName name="рег2">#REF!</definedName>
    <definedName name="Рек">#REF!</definedName>
    <definedName name="рес" localSheetId="1">TRUNC((oy-1)/3+1)</definedName>
    <definedName name="рес">TRUNC((oy-1)/3+1)</definedName>
    <definedName name="респ" localSheetId="1">TRUNC((oy-1)/3+1)</definedName>
    <definedName name="респ">TRUNC((oy-1)/3+1)</definedName>
    <definedName name="рлжлджролд" localSheetId="1">TRUNC((oy-1)/3+1)</definedName>
    <definedName name="рлжлджролд">TRUNC((oy-1)/3+1)</definedName>
    <definedName name="робюлюб" localSheetId="1">TRUNC((oy-1)/3+1)</definedName>
    <definedName name="робюлюб">TRUNC((oy-1)/3+1)</definedName>
    <definedName name="розжзщ" localSheetId="1">TRUNC((oy-1)/3+1)</definedName>
    <definedName name="розжзщ">TRUNC((oy-1)/3+1)</definedName>
    <definedName name="ролбрп" localSheetId="1">TRUNC((oy-1)/3+1)</definedName>
    <definedName name="ролбрп">TRUNC((oy-1)/3+1)</definedName>
    <definedName name="ролдгнш" localSheetId="1">TRUNC((oy-1)/3+1)</definedName>
    <definedName name="ролдгнш">TRUNC((oy-1)/3+1)</definedName>
    <definedName name="ролдорбд" localSheetId="1">TRUNC((oy-1)/3+1)</definedName>
    <definedName name="ролдорбд">TRUNC((oy-1)/3+1)</definedName>
    <definedName name="ролр" localSheetId="1">TRUNC((oy-1)/3+1)</definedName>
    <definedName name="ролр">TRUNC((oy-1)/3+1)</definedName>
    <definedName name="роопропроп" localSheetId="1">TRUNC((oy-1)/3+1)</definedName>
    <definedName name="роопропроп">TRUNC((oy-1)/3+1)</definedName>
    <definedName name="ропопролегл" localSheetId="1">TRUNC((oy-1)/3+1)</definedName>
    <definedName name="ропопролегл">TRUNC((oy-1)/3+1)</definedName>
    <definedName name="ропропро" localSheetId="1">TRUNC((oy-1)/3+1)</definedName>
    <definedName name="ропропро">TRUNC((oy-1)/3+1)</definedName>
    <definedName name="рподлоол" localSheetId="1">TRUNC((oy-1)/3+1)</definedName>
    <definedName name="рподлоол">TRUNC((oy-1)/3+1)</definedName>
    <definedName name="рпт" localSheetId="1">TRUNC((oy-1)/3+1)</definedName>
    <definedName name="рпт">TRUNC((oy-1)/3+1)</definedName>
    <definedName name="рыва">#REF!</definedName>
    <definedName name="рывр">#REF!</definedName>
    <definedName name="с">#REF!</definedName>
    <definedName name="С29">#REF!</definedName>
    <definedName name="с52">#REF!</definedName>
    <definedName name="с86">#REF!</definedName>
    <definedName name="свод">#REF!,#REF!,#REF!</definedName>
    <definedName name="свока">#REF!</definedName>
    <definedName name="сирье">#REF!</definedName>
    <definedName name="см" localSheetId="1">TRUNC((oy-1)/3+1)</definedName>
    <definedName name="см">TRUNC((oy-1)/3+1)</definedName>
    <definedName name="сопос">#REF!</definedName>
    <definedName name="соьро" localSheetId="1">TRUNC((oy-1)/3+1)</definedName>
    <definedName name="соьро">TRUNC((oy-1)/3+1)</definedName>
    <definedName name="спн">#REF!</definedName>
    <definedName name="Срок">#REF!</definedName>
    <definedName name="срочно">#REF!</definedName>
    <definedName name="срропар" localSheetId="1">TRUNC((oy-1)/3+1)</definedName>
    <definedName name="срропар">TRUNC((oy-1)/3+1)</definedName>
    <definedName name="Сртук_ДАгр">#REF!,#REF!,#REF!,#REF!,#REF!,#REF!,#REF!,#REF!,#REF!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читас" localSheetId="1">TRUNC((oy-1)/3+1)</definedName>
    <definedName name="считас">TRUNC((oy-1)/3+1)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ов">#REF!</definedName>
    <definedName name="Товар">#REF!</definedName>
    <definedName name="тога">#REF!</definedName>
    <definedName name="тушум.">#REF!</definedName>
    <definedName name="тьютьб" localSheetId="1">TRUNC((oy-1)/3+1)</definedName>
    <definedName name="тьютьб">TRUNC((oy-1)/3+1)</definedName>
    <definedName name="Ћ__ЂЃ_Ѓ_Џ_ОЂ__">#REF!</definedName>
    <definedName name="у">#REF!</definedName>
    <definedName name="ук">#REF!</definedName>
    <definedName name="укгенг" localSheetId="1">TRUNC((oy-1)/3+1)</definedName>
    <definedName name="укгенг">TRUNC((oy-1)/3+1)</definedName>
    <definedName name="укеглоло" localSheetId="1">TRUNC((oy-1)/3+1)</definedName>
    <definedName name="укеглоло">TRUNC((oy-1)/3+1)</definedName>
    <definedName name="укегшнешлор" localSheetId="1">DATE(yil,oy,1)</definedName>
    <definedName name="укегшнешлор">DATE(yil,oy,1)</definedName>
    <definedName name="укенук" localSheetId="1">TRUNC((oy-1)/3+1)</definedName>
    <definedName name="укенук">TRUNC((oy-1)/3+1)</definedName>
    <definedName name="укнукнек" localSheetId="1">TRUNC((oy-1)/3+1)</definedName>
    <definedName name="укнукнек">TRUNC((oy-1)/3+1)</definedName>
    <definedName name="УКС">#REF!</definedName>
    <definedName name="укшгн" localSheetId="1">TRUNC((oy-1)/3+1)</definedName>
    <definedName name="укшгн">TRUNC((oy-1)/3+1)</definedName>
    <definedName name="ункшгол" localSheetId="1">TRUNC((oy-1)/3+1)</definedName>
    <definedName name="ункшгол">TRUNC((oy-1)/3+1)</definedName>
    <definedName name="УРГАНЧТУМАН">#REF!</definedName>
    <definedName name="УРГАНЧШАХАР">#REF!</definedName>
    <definedName name="утв2">#REF!</definedName>
    <definedName name="ф">#REF!</definedName>
    <definedName name="февраль_фактор" localSheetId="1">TRUNC((oy-1)/3+1)</definedName>
    <definedName name="февраль_фактор">TRUNC((oy-1)/3+1)</definedName>
    <definedName name="ФЗСЖЧШ__ХЛЭЖШО">#REF!</definedName>
    <definedName name="фо" localSheetId="2">#REF!</definedName>
    <definedName name="фо">#REF!</definedName>
    <definedName name="Формир">#REF!</definedName>
    <definedName name="фыфы">#REF!</definedName>
    <definedName name="фыы" localSheetId="1">TRUNC((oy-1)/3+1)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ц">#REF!</definedName>
    <definedName name="ЦенаЗакоытого">#REF!</definedName>
    <definedName name="ЦенаЗакрытого">#REF!</definedName>
    <definedName name="ЦРС">#REF!</definedName>
    <definedName name="ЦЦЦЦ" localSheetId="1">TRUNC((oy-1)/3+1)</definedName>
    <definedName name="ЦЦЦЦ">TRUNC((oy-1)/3+1)</definedName>
    <definedName name="ч">#REF!</definedName>
    <definedName name="чапртва" localSheetId="1">TRUNC((oy-1)/3+1)</definedName>
    <definedName name="чапртва">TRUNC((oy-1)/3+1)</definedName>
    <definedName name="чаптрпи" localSheetId="1">TRUNC((oy-1)/3+1)</definedName>
    <definedName name="чаптрпи">TRUNC((oy-1)/3+1)</definedName>
    <definedName name="чаптсмит" localSheetId="1">TRUNC((oy-1)/3+1)</definedName>
    <definedName name="чаптсмит">TRUNC((oy-1)/3+1)</definedName>
    <definedName name="чвртит" localSheetId="1">TRUNC((oy-1)/3+1)</definedName>
    <definedName name="чвртит">TRUNC((oy-1)/3+1)</definedName>
    <definedName name="чрипаорп" localSheetId="1">TRUNC((oy-1)/3+1)</definedName>
    <definedName name="чрипаорп">TRUNC((oy-1)/3+1)</definedName>
    <definedName name="ш.ж._счетчик__сиз">#REF!</definedName>
    <definedName name="шгщдшгдрол" localSheetId="1">DATE(yil,oy,1)</definedName>
    <definedName name="шгщдшгдрол">DATE(yil,oy,1)</definedName>
    <definedName name="шддлл" localSheetId="1">TRUNC((oy-1)/3+1)</definedName>
    <definedName name="шддлл">TRUNC((oy-1)/3+1)</definedName>
    <definedName name="шж">#REF!</definedName>
    <definedName name="школа">#REF!</definedName>
    <definedName name="шо">#REF!</definedName>
    <definedName name="шурик">#REF!</definedName>
    <definedName name="шщдшгдж" localSheetId="1">DATE(yil,oy,1)</definedName>
    <definedName name="шщдшгдж">DATE(yil,oy,1)</definedName>
    <definedName name="щ">#REF!</definedName>
    <definedName name="щгшзжролгша" localSheetId="1">DATE(yil,oy,1)</definedName>
    <definedName name="щгшзжролгша">DATE(yil,oy,1)</definedName>
    <definedName name="щд">#REF!</definedName>
    <definedName name="ъ">#REF!</definedName>
    <definedName name="ы">#REF!</definedName>
    <definedName name="ыанено" localSheetId="1">TRUNC((oy-1)/3+1)</definedName>
    <definedName name="ыанено">TRUNC((oy-1)/3+1)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1">DATE(yil,oy,1)</definedName>
    <definedName name="ывпрпар">DATE(yil,oy,1)</definedName>
    <definedName name="ыеугнеоен" localSheetId="1">DATE(yil,oy,1)</definedName>
    <definedName name="ыеугнеоен">DATE(yil,oy,1)</definedName>
    <definedName name="ыодлпфврж">#REF!</definedName>
    <definedName name="ыр">#REF!</definedName>
    <definedName name="ыцвуц">#REF!</definedName>
    <definedName name="ьд">#REF!</definedName>
    <definedName name="э" localSheetId="1">DATE(yil,oy,1)</definedName>
    <definedName name="э">DATE(yil,oy,1)</definedName>
    <definedName name="экс" localSheetId="1">TRUNC((oy-1)/3+1)</definedName>
    <definedName name="экс">TRUNC((oy-1)/3+1)</definedName>
    <definedName name="экспор" localSheetId="1">TRUNC((oy-1)/3+1)</definedName>
    <definedName name="экспор">TRUNC((oy-1)/3+1)</definedName>
    <definedName name="экспорт" localSheetId="1">TRUNC((oy-1)/3+1)</definedName>
    <definedName name="экспорт">TRUNC((oy-1)/3+1)</definedName>
    <definedName name="ЭХА">#REF!</definedName>
    <definedName name="юб">#REF!</definedName>
    <definedName name="юю">#REF!</definedName>
    <definedName name="ЯНГИАРИКТУМАН">#REF!</definedName>
    <definedName name="ЯНГИБОЗОРТУМАН">#REF!</definedName>
    <definedName name="яни">#REF!</definedName>
    <definedName name="가격">#REF!</definedName>
    <definedName name="경영계획">#REF!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김">#REF!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부채현황">#N/A</definedName>
    <definedName name="비교2">#REF!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1" hidden="1">{#N/A,#N/A,FALSE,"BODY"}</definedName>
    <definedName name="재료비" hidden="1">{#N/A,#N/A,FALSE,"BODY"}</definedName>
    <definedName name="전장su">#REF!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차체2">#REF!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<sst xmlns="http://schemas.openxmlformats.org/spreadsheetml/2006/main" count="207" uniqueCount="188">
  <si>
    <t>Коэффициент финансовой независимости</t>
  </si>
  <si>
    <t>Коэффициент покрытия (платежеспособности)</t>
  </si>
  <si>
    <t>Норматив</t>
  </si>
  <si>
    <t>№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</si>
  <si>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</si>
  <si>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</si>
  <si>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</si>
  <si>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</si>
  <si>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</si>
  <si>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</si>
  <si>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</si>
  <si>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</si>
  <si>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</si>
  <si>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</si>
  <si>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</si>
  <si>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</si>
  <si>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</si>
  <si>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</si>
  <si>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</si>
  <si>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</si>
  <si>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</si>
  <si>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</si>
  <si>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</si>
  <si>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</si>
  <si>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</si>
  <si>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</si>
  <si>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</si>
  <si>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</si>
  <si>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</si>
  <si>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</si>
  <si>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</si>
  <si>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</si>
  <si>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</si>
  <si>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</si>
  <si>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</si>
  <si>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</si>
  <si>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</si>
  <si>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</si>
  <si>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</si>
  <si>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</si>
  <si>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</si>
  <si>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</si>
  <si>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</si>
  <si>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</si>
  <si>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</si>
  <si>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</si>
  <si>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</si>
  <si>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</si>
  <si>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</si>
  <si>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</si>
  <si>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</si>
  <si>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</si>
  <si>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</si>
  <si>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</si>
  <si>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</si>
  <si>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</si>
  <si>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</si>
  <si>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</si>
  <si>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</si>
  <si>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</si>
  <si>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</si>
  <si>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</si>
  <si>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</si>
  <si>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</si>
  <si>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</si>
  <si>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</si>
  <si>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</si>
  <si>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</si>
  <si>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</si>
  <si>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</si>
  <si>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</si>
  <si>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</si>
  <si>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</si>
  <si>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</si>
  <si>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</si>
  <si>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</si>
  <si>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</si>
  <si>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Текущие обязательства,  всего(стр.610+620+630+640
+650+660+670+680+690+700+710+720+730+740+750+760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</si>
  <si>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</si>
  <si>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</si>
  <si>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</si>
  <si>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</si>
  <si>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</si>
  <si>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</si>
  <si>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</si>
  <si>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</si>
  <si>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</si>
  <si>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</si>
  <si>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</si>
  <si>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</si>
  <si>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</si>
  <si>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</si>
  <si>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</si>
  <si>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</si>
  <si>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</si>
  <si>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</si>
  <si>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</si>
  <si>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</si>
  <si>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</si>
  <si>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Бизнес план</t>
  </si>
  <si>
    <t>Факт</t>
  </si>
  <si>
    <t>Ожид.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</si>
  <si>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</si>
  <si>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</si>
  <si>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</si>
  <si>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Расоды периода, всего  (стр.050+060+070+080), в том числе:</t>
  </si>
  <si>
    <t>Расоды отчетного периода, исключаемые из налогооблагаемой базы в будущем</t>
  </si>
  <si>
    <t xml:space="preserve">Прибыль (убыток) от основной деятельности  (стр.030-040+090) </t>
  </si>
  <si>
    <t>Дооды от финансовой деятельности, всего (стр.120+130+140+150+160), в том числе:</t>
  </si>
  <si>
    <t xml:space="preserve">Дооды в виде дивидендов </t>
  </si>
  <si>
    <t xml:space="preserve">Дооды в виде процентов </t>
  </si>
  <si>
    <t>Дооды от долгосрочной аренды (финансовый лизинг)</t>
  </si>
  <si>
    <t>Дооды от валютных курсовых разниц</t>
  </si>
  <si>
    <t>Расоды по финансовой деятельности (стр.180+190+200+210),  в том числе:</t>
  </si>
  <si>
    <t>Расходы в виде процентов</t>
  </si>
  <si>
    <t>Расоды в виде процентов по долгосрочной аренде (финансовому лизингу)</t>
  </si>
  <si>
    <t>Убытки от валютных курсовых разниц</t>
  </si>
  <si>
    <t>Прочие расоды по финансовой деятельности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</si>
  <si>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</si>
  <si>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</si>
  <si>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</si>
  <si>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 xml:space="preserve">Прочие налоги и сборы от прибыли </t>
  </si>
  <si>
    <t>Чистая прибыль (убыток) отчетного периода (стр.240-250-260)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</si>
  <si>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</si>
  <si>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</si>
  <si>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</si>
  <si>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</si>
  <si>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</si>
  <si>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</si>
  <si>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&gt; 1,25</t>
  </si>
  <si>
    <t xml:space="preserve"> ОТЧЕТ О ФИНАНСОВЫХ РЕЗУЛЬТАТАХ </t>
  </si>
  <si>
    <t xml:space="preserve">Прочие доходы от основной деятельности </t>
  </si>
  <si>
    <t>Налог на доходы (прибыль)</t>
  </si>
  <si>
    <t>Налог на сверх прибыль</t>
  </si>
  <si>
    <t>Прочие доходы от финансовой деятельности</t>
  </si>
  <si>
    <t>Дебиторы, всего  (стр.220+240+250+260+270+280+290+300+310)</t>
  </si>
  <si>
    <t xml:space="preserve"> </t>
  </si>
  <si>
    <t xml:space="preserve">ИНН </t>
  </si>
  <si>
    <t>Соф тушум прогноз кўрсаткичининг бажарилиши (минг сўмда)</t>
  </si>
  <si>
    <t xml:space="preserve">Соф фойда (зарар) прогноз кўрсаткичининг бажарилиши (минг сўмда) </t>
  </si>
  <si>
    <t>Активлар рентабеллиги (фоизда)</t>
  </si>
  <si>
    <t>Маҳсулот таннархини камайтириш (белгиланган топшириққа нисбатан фоизда)</t>
  </si>
  <si>
    <t>Ишлаб чиқариш қувватидан фойдаланиш коэффициенти</t>
  </si>
  <si>
    <t>Дивиденд ҳисобланиши (минг сўмда)</t>
  </si>
  <si>
    <t>Экспорт параметрларининг бажарилиши (белгиланган топшириққа нисбатан фоизда)</t>
  </si>
  <si>
    <t>Маҳаллийлаштириш индикаторининг бажарилиш (фоизда)</t>
  </si>
  <si>
    <t>Инвестиция дастурларининг бажарилиши (фоизда)
(в % к установленному заданию)</t>
  </si>
  <si>
    <t>Чет эл валютасидан мустақиллик коэффициенти</t>
  </si>
  <si>
    <t>Акциядор инвестициясининг рентабеллиги (TSR – Total Shareholders Return)</t>
  </si>
  <si>
    <t>давр</t>
  </si>
  <si>
    <t>Кўрсаткичлар</t>
  </si>
  <si>
    <r>
      <t xml:space="preserve">Бажарилиш фоизи </t>
    </r>
    <r>
      <rPr>
        <b/>
        <sz val="10"/>
        <color indexed="8"/>
        <rFont val="Centaur"/>
        <family val="1"/>
      </rPr>
      <t>(Процент выполнения)</t>
    </r>
  </si>
  <si>
    <r>
      <t xml:space="preserve">Хақиқатда
</t>
    </r>
    <r>
      <rPr>
        <b/>
        <sz val="10"/>
        <color indexed="8"/>
        <rFont val="Centaur"/>
        <family val="1"/>
      </rPr>
      <t>(факт)</t>
    </r>
  </si>
  <si>
    <r>
      <t xml:space="preserve">Режа
</t>
    </r>
    <r>
      <rPr>
        <b/>
        <sz val="10"/>
        <color indexed="8"/>
        <rFont val="Centaur"/>
        <family val="1"/>
      </rPr>
      <t>(Прогноз)</t>
    </r>
  </si>
  <si>
    <r>
      <t xml:space="preserve">СМК 
</t>
    </r>
    <r>
      <rPr>
        <b/>
        <sz val="10"/>
        <color indexed="8"/>
        <rFont val="Centaur"/>
        <family val="1"/>
      </rPr>
      <t>(КПЭ)</t>
    </r>
  </si>
  <si>
    <t>Самарадорлик муҳим кўрсаткичини (СМК) ҳисоблаш
Асосий кўрсаткичлар</t>
  </si>
  <si>
    <t>жами:</t>
  </si>
  <si>
    <t>Солиқлар ва бошқа фоиз тўловлари амалга оширилгунга қадар олинган фойда (EBIT – Earnings Before Interest, Taxes)</t>
  </si>
  <si>
    <t>Солиқлар ва амортизациялар ҳамда бошқа фоиз  тўловлари амалга оширилгунга қадар олинган фойда (EBITDA — Earnings Before Interest, Taxes, Depreciation &amp; Amortization)</t>
  </si>
  <si>
    <t>Харажатлар ва даромадлар нисбати  (CIR — Cost Income Ratio)</t>
  </si>
  <si>
    <t>Жалб қилинган капитал рентабеллиги (ROCE - Return on Capital Employed)</t>
  </si>
  <si>
    <t>Акциядор капиталининг рентабеллиги (ROE — Return On Equity)</t>
  </si>
  <si>
    <t>Абсолют ликвидлик коэффициенти</t>
  </si>
  <si>
    <t>Кредитор қарздорликнинг кунлик айланмаси</t>
  </si>
  <si>
    <t>Дебитор қарздорликнинг кунлик айланмаси</t>
  </si>
  <si>
    <t>Асосий воситаларнинг эскириш коэффициенти</t>
  </si>
  <si>
    <t>Асосий воситаларнинг янгиланиш коэффициенти</t>
  </si>
  <si>
    <t>Меҳнат унумдорлиги</t>
  </si>
  <si>
    <t>Фонд қайтими (Фондоотдача)</t>
  </si>
  <si>
    <t>Сотилган маҳсулотнинг умумий ҳажмида инновацион маҳсулотнинг улуши</t>
  </si>
  <si>
    <t>Корхонанинг умумий харажатларидаги инновацион фаолиятга ажратилган харажатлар улуши</t>
  </si>
  <si>
    <t>Ходимларни ўқитиш харажатлари, битта ходим ҳисобида</t>
  </si>
  <si>
    <t>Ходимлар қўнимсизлиги коэффициенти</t>
  </si>
  <si>
    <t>Ишлаб чиқариш қувватларини ишга тушириш кўрсаткичларининг бажарилиш индикатори (эълон қилинган физик ҳажмга нисбатан, %да)</t>
  </si>
  <si>
    <t>Энергосамарадорлик (маҳсулот таннархида энергияга сарфланган харажатлар улуши, фоизда)</t>
  </si>
  <si>
    <r>
      <t xml:space="preserve">Салмоқ ўлчови*
</t>
    </r>
    <r>
      <rPr>
        <b/>
        <sz val="10"/>
        <color indexed="8"/>
        <rFont val="Centaur"/>
        <family val="1"/>
      </rPr>
      <t>(Удельный вес)</t>
    </r>
  </si>
  <si>
    <t>* жами салмоқ ўлчови 100 %га тенг бўлиши керак</t>
  </si>
  <si>
    <t>Самарадорлик муҳим кўрсаткичини (СМК) ҳисоблаш
Қўшимча кўрсаткичлар</t>
  </si>
  <si>
    <t>&gt;0,5</t>
  </si>
  <si>
    <t>&lt;90</t>
  </si>
  <si>
    <t>за 3 месяц</t>
  </si>
  <si>
    <t>Изоҳ: агарда айрим кўрсаткичлар корхона фаолиятига таълуқли бўлмаган тақдирда уларнинг Салмоқ ўлчови (Удельный вес) фоизларини башқа кўрсаткичларнинг Салмоқ ўлчови (Удельный вес)га қўшиш лозим бўлади. Жами салмоқ ўлчови 100 %га тенг бўлиши керак!</t>
  </si>
  <si>
    <t>Бухгалтерский  баланс
 "Чилонзор буюм савдо комплекси" АО</t>
  </si>
  <si>
    <t>ИНН 200797009</t>
  </si>
  <si>
    <t xml:space="preserve">АО "Чилонзор буюм савдо комплекси" </t>
  </si>
  <si>
    <t>Корхона номи "Чилонзор буюм савдо комплекси"</t>
  </si>
  <si>
    <t>2021 йил 4-чорак</t>
  </si>
  <si>
    <t xml:space="preserve">за  4 квартал  2021 г. </t>
  </si>
</sst>
</file>

<file path=xl/styles.xml><?xml version="1.0" encoding="utf-8"?>
<styleSheet xmlns="http://schemas.openxmlformats.org/spreadsheetml/2006/main">
  <numFmts count="9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_-* #,##0.00_-;\-* #,##0.00_-;_-* &quot;-&quot;??_-;_-@_-"/>
    <numFmt numFmtId="193" formatCode="_ &quot;\&quot;* #,##0.00_ ;_ &quot;\&quot;* \-#,##0.00_ ;_ &quot;\&quot;* &quot;-&quot;??_ ;_ @_ 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_ ;_ * \-#,##0_ ;_ * &quot;-&quot;_ ;_ @_ "/>
    <numFmt numFmtId="204" formatCode="_ * #,##0.00_ ;_ * \-#,##0.00_ ;_ * &quot;-&quot;??_ ;_ @_ "/>
    <numFmt numFmtId="205" formatCode="#,##0.0;[Red]\-#,##0.0"/>
    <numFmt numFmtId="206" formatCode="#,##0.00;[Red]\(#,##0.00\)"/>
    <numFmt numFmtId="207" formatCode="#,##0.000;[Red]\(#,##0.000\)"/>
    <numFmt numFmtId="208" formatCode="#,##0.0000;[Red]\(#,##0.0000\)"/>
    <numFmt numFmtId="209" formatCode="mmmm\-yy"/>
    <numFmt numFmtId="210" formatCode="#,##0.0000_);\(#,##0.0000\)"/>
    <numFmt numFmtId="211" formatCode="#,##0\ &quot;F&quot;;\-#,##0\ &quot;F&quot;"/>
    <numFmt numFmtId="212" formatCode="#,##0.0"/>
    <numFmt numFmtId="213" formatCode="0.0000%"/>
    <numFmt numFmtId="214" formatCode="_(* 0,_);_(* \(0,\);_(* &quot;&quot;??_);_(@_)"/>
    <numFmt numFmtId="215" formatCode="&quot;$&quot;#,##0\ ;\(&quot;$&quot;#,##0\)"/>
    <numFmt numFmtId="216" formatCode="########.00"/>
    <numFmt numFmtId="217" formatCode="_-* #,##0\ _$_-;\-* #,##0\ _$_-;_-* &quot;-&quot;\ _$_-;_-@_-"/>
    <numFmt numFmtId="218" formatCode="_-* #,##0.00\ _$_-;\-* #,##0.00\ _$_-;_-* &quot;-&quot;&quot;?&quot;&quot;?&quot;\ _$_-;_-@_-"/>
    <numFmt numFmtId="219" formatCode="_-* #,##0\ &quot;F&quot;_-;\-* #,##0\ &quot;F&quot;_-;_-* &quot;-&quot;\ &quot;F&quot;_-;_-@_-"/>
    <numFmt numFmtId="220" formatCode="_-* #,##0.00[$€-1]_-;\-* #,##0.00[$€-1]_-;_-* &quot;-&quot;??[$€-1]_-"/>
    <numFmt numFmtId="221" formatCode="_-* #,##0.00[$€-1]_-;\-* #,##0.00[$€-1]_-;_-* \-??[$€-1]_-"/>
    <numFmt numFmtId="222" formatCode="#,##0\ &quot;F&quot;;[Red]\-#,##0\ &quot;F&quot;"/>
    <numFmt numFmtId="223" formatCode="#,##0.00\ &quot;F&quot;;[Red]\-#,##0.00\ &quot;F&quot;"/>
    <numFmt numFmtId="224" formatCode="_-* #,##0.00\ &quot;F&quot;_-;\-* #,##0.00\ &quot;F&quot;_-;_-* &quot;-&quot;??\ &quot;F&quot;_-;_-@_-"/>
    <numFmt numFmtId="225" formatCode="_-* #,##0\ _d_._-;\-* #,##0\ _d_._-;_-* &quot;-&quot;\ _d_._-;_-@_-"/>
    <numFmt numFmtId="226" formatCode="_-* #,##0.00\ _d_._-;\-* #,##0.00\ _d_._-;_-* &quot;-&quot;??\ _d_._-;_-@_-"/>
    <numFmt numFmtId="227" formatCode="0.0,"/>
    <numFmt numFmtId="228" formatCode="_-* #,##0\ _F_-;\-* #,##0\ _F_-;_-* &quot;-&quot;\ _F_-;_-@_-"/>
    <numFmt numFmtId="229" formatCode="_-* #,##0\ &quot;$&quot;_-;\-* #,##0\ &quot;$&quot;_-;_-* &quot;-&quot;\ &quot;$&quot;_-;_-@_-"/>
    <numFmt numFmtId="230" formatCode="_-* #,##0.00\ &quot;$&quot;_-;\-* #,##0.00\ &quot;$&quot;_-;_-* &quot;-&quot;&quot;?&quot;&quot;?&quot;\ &quot;$&quot;_-;_-@_-"/>
    <numFmt numFmtId="231" formatCode="_-* #,##0\ _с_ў_м_-;\-* #,##0\ _с_ў_м_-;_-* &quot;-&quot;??\ _с_ў_м_-;_-@_-"/>
    <numFmt numFmtId="232" formatCode="_-* #,##0.00&quot;р.&quot;_-;\-* #,##0.00&quot;р.&quot;_-;_-* \-??&quot;р.&quot;_-;_-@_-"/>
    <numFmt numFmtId="233" formatCode="_ &quot;₩&quot;* #,##0.00_ ;_ &quot;₩&quot;* \-#,##0.00_ ;_ &quot;₩&quot;* &quot;-&quot;??_ ;_ @_ "/>
    <numFmt numFmtId="234" formatCode="_-* #,##0\ _?_._-;\-* #,##0\ _?_._-;_-* &quot;-&quot;\ _?_._-;_-@_-"/>
    <numFmt numFmtId="235" formatCode="#,##0.00_ ;\-#,##0.00\ "/>
    <numFmt numFmtId="236" formatCode="_-* #,##0.00_р_._-;\-* #,##0.00_р_._-;_-* \-??_р_._-;_-@_-"/>
    <numFmt numFmtId="237" formatCode="_(* #,##0.00_);_(* \(#,##0.00\);_(* &quot;-&quot;??_);_(@_)"/>
    <numFmt numFmtId="238" formatCode="#,##0.0_ ;[Red]\-#,##0.0\ "/>
    <numFmt numFmtId="239" formatCode="#,##0__;[Red]\-#,##0__;"/>
    <numFmt numFmtId="240" formatCode="_-* #,##0_-;&quot;\&quot;\!\-* #,##0_-;_-* &quot;-&quot;_-;_-@_-"/>
    <numFmt numFmtId="241" formatCode="0\ "/>
    <numFmt numFmtId="242" formatCode="&quot;₩&quot;#,##0;&quot;₩&quot;\-#,##0"/>
    <numFmt numFmtId="243" formatCode="_(* #,##0_);_(* \(#,##0\);_(* &quot;-&quot;_);_(@_)"/>
    <numFmt numFmtId="244" formatCode="000&quot; &quot;"/>
    <numFmt numFmtId="245" formatCode="0.0%"/>
    <numFmt numFmtId="246" formatCode="#,##0.0__;[Red]\-#,##0.0__;"/>
    <numFmt numFmtId="247" formatCode="#,##0.0__;[Red]\-#,##0.0000__;"/>
    <numFmt numFmtId="248" formatCode="#,##0_р_."/>
    <numFmt numFmtId="249" formatCode="0.0"/>
    <numFmt numFmtId="250" formatCode="#,##0.00__;[Red]\-#,##0.00__;"/>
    <numFmt numFmtId="251" formatCode="#,##0.00_ ;[Red]\-#,##0.00\ "/>
  </numFmts>
  <fonts count="1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Arial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entaur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42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1" fillId="2" borderId="0">
      <alignment horizontal="centerContinuous" vertical="center"/>
      <protection/>
    </xf>
    <xf numFmtId="0" fontId="12" fillId="0" borderId="0">
      <alignment/>
      <protection/>
    </xf>
    <xf numFmtId="0" fontId="12" fillId="0" borderId="0" applyFont="0" applyFill="0" applyBorder="0" applyAlignment="0" applyProtection="0"/>
    <xf numFmtId="0" fontId="13" fillId="0" borderId="0" applyFont="0" applyFill="0" applyBorder="0" applyAlignment="0">
      <protection/>
    </xf>
    <xf numFmtId="171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4" fillId="0" borderId="0">
      <alignment/>
      <protection locked="0"/>
    </xf>
    <xf numFmtId="0" fontId="15" fillId="0" borderId="0">
      <alignment/>
      <protection/>
    </xf>
    <xf numFmtId="0" fontId="16" fillId="0" borderId="0">
      <alignment/>
      <protection/>
    </xf>
    <xf numFmtId="174" fontId="17" fillId="0" borderId="0">
      <alignment/>
      <protection locked="0"/>
    </xf>
    <xf numFmtId="0" fontId="15" fillId="0" borderId="0">
      <alignment/>
      <protection/>
    </xf>
    <xf numFmtId="174" fontId="17" fillId="0" borderId="0">
      <alignment/>
      <protection locked="0"/>
    </xf>
    <xf numFmtId="0" fontId="16" fillId="0" borderId="0">
      <alignment/>
      <protection/>
    </xf>
    <xf numFmtId="174" fontId="17" fillId="0" borderId="0">
      <alignment/>
      <protection locked="0"/>
    </xf>
    <xf numFmtId="174" fontId="17" fillId="0" borderId="0">
      <alignment/>
      <protection locked="0"/>
    </xf>
    <xf numFmtId="0" fontId="3" fillId="0" borderId="0" applyNumberFormat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>
      <alignment/>
      <protection/>
    </xf>
    <xf numFmtId="175" fontId="3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 applyAlignment="0">
      <protection/>
    </xf>
    <xf numFmtId="0" fontId="15" fillId="0" borderId="0">
      <alignment/>
      <protection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Font="0" applyFill="0" applyBorder="0" applyAlignment="0" applyProtection="0"/>
    <xf numFmtId="0" fontId="13" fillId="0" borderId="0">
      <alignment/>
      <protection/>
    </xf>
    <xf numFmtId="0" fontId="23" fillId="0" borderId="1">
      <alignment/>
      <protection locked="0"/>
    </xf>
    <xf numFmtId="0" fontId="4" fillId="0" borderId="0">
      <alignment/>
      <protection/>
    </xf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>
      <alignment/>
      <protection/>
    </xf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181" fontId="29" fillId="0" borderId="0" applyFont="0" applyFill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/>
      <protection/>
    </xf>
    <xf numFmtId="0" fontId="29" fillId="0" borderId="0" applyFont="0" applyFill="0" applyBorder="0" applyAlignment="0" applyProtection="0"/>
    <xf numFmtId="0" fontId="4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181" fontId="29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29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29" fillId="0" borderId="0" applyFont="0" applyFill="0" applyBorder="0" applyAlignment="0" applyProtection="0"/>
    <xf numFmtId="0" fontId="4" fillId="0" borderId="0">
      <alignment/>
      <protection/>
    </xf>
    <xf numFmtId="0" fontId="24" fillId="0" borderId="0" applyFont="0" applyFill="0" applyBorder="0" applyAlignment="0" applyProtection="0"/>
    <xf numFmtId="0" fontId="4" fillId="0" borderId="0">
      <alignment/>
      <protection/>
    </xf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0" fontId="33" fillId="0" borderId="0">
      <alignment/>
      <protection/>
    </xf>
    <xf numFmtId="0" fontId="23" fillId="0" borderId="0">
      <alignment/>
      <protection locked="0"/>
    </xf>
    <xf numFmtId="0" fontId="23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0" fontId="34" fillId="0" borderId="1">
      <alignment/>
      <protection locked="0"/>
    </xf>
    <xf numFmtId="0" fontId="34" fillId="0" borderId="1">
      <alignment/>
      <protection locked="0"/>
    </xf>
    <xf numFmtId="0" fontId="34" fillId="0" borderId="1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5" fontId="36" fillId="0" borderId="0">
      <alignment/>
      <protection locked="0"/>
    </xf>
    <xf numFmtId="174" fontId="36" fillId="0" borderId="1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88" fontId="36" fillId="0" borderId="0">
      <alignment/>
      <protection locked="0"/>
    </xf>
    <xf numFmtId="174" fontId="37" fillId="0" borderId="0">
      <alignment/>
      <protection locked="0"/>
    </xf>
    <xf numFmtId="174" fontId="38" fillId="0" borderId="0">
      <alignment/>
      <protection locked="0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1" fillId="0" borderId="0">
      <alignment/>
      <protection/>
    </xf>
    <xf numFmtId="0" fontId="29" fillId="0" borderId="0">
      <alignment/>
      <protection/>
    </xf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43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16" borderId="0" applyNumberFormat="0" applyBorder="0" applyAlignment="0" applyProtection="0"/>
    <xf numFmtId="0" fontId="43" fillId="18" borderId="0" applyNumberFormat="0" applyBorder="0" applyAlignment="0" applyProtection="0"/>
    <xf numFmtId="0" fontId="43" fillId="20" borderId="0" applyNumberFormat="0" applyBorder="0" applyAlignment="0" applyProtection="0"/>
    <xf numFmtId="0" fontId="43" fillId="9" borderId="0" applyNumberFormat="0" applyBorder="0" applyAlignment="0" applyProtection="0"/>
    <xf numFmtId="0" fontId="43" fillId="16" borderId="0" applyNumberFormat="0" applyBorder="0" applyAlignment="0" applyProtection="0"/>
    <xf numFmtId="0" fontId="43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3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3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5" fillId="13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6" fillId="24" borderId="0" applyNumberFormat="0" applyBorder="0" applyAlignment="0" applyProtection="0"/>
    <xf numFmtId="0" fontId="46" fillId="18" borderId="0" applyNumberFormat="0" applyBorder="0" applyAlignment="0" applyProtection="0"/>
    <xf numFmtId="0" fontId="46" fillId="20" borderId="0" applyNumberFormat="0" applyBorder="0" applyAlignment="0" applyProtection="0"/>
    <xf numFmtId="0" fontId="46" fillId="26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4" fontId="53" fillId="0" borderId="0">
      <alignment/>
      <protection locked="0"/>
    </xf>
    <xf numFmtId="174" fontId="53" fillId="0" borderId="0">
      <alignment/>
      <protection locked="0"/>
    </xf>
    <xf numFmtId="174" fontId="5" fillId="0" borderId="0">
      <alignment/>
      <protection locked="0"/>
    </xf>
    <xf numFmtId="193" fontId="50" fillId="0" borderId="0" applyFont="0" applyFill="0" applyBorder="0" applyAlignment="0" applyProtection="0"/>
    <xf numFmtId="0" fontId="4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4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18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8" fillId="0" borderId="0" applyFont="0" applyFill="0" applyBorder="0" applyAlignment="0" applyProtection="0"/>
    <xf numFmtId="194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59" fillId="0" borderId="0" applyFont="0" applyFill="0" applyBorder="0" applyAlignment="0" applyProtection="0"/>
    <xf numFmtId="196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1" fillId="0" borderId="0" applyFont="0" applyFill="0" applyBorder="0" applyAlignment="0" applyProtection="0"/>
    <xf numFmtId="197" fontId="62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55" fillId="0" borderId="0" applyFont="0" applyFill="0" applyBorder="0" applyAlignment="0" applyProtection="0"/>
    <xf numFmtId="190" fontId="48" fillId="0" borderId="0" applyFont="0" applyFill="0" applyBorder="0" applyAlignment="0" applyProtection="0"/>
    <xf numFmtId="190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6" fontId="48" fillId="0" borderId="0" applyFont="0" applyFill="0" applyBorder="0" applyAlignment="0" applyProtection="0"/>
    <xf numFmtId="196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8" fillId="0" borderId="0" applyFont="0" applyFill="0" applyBorder="0" applyAlignment="0" applyProtection="0"/>
    <xf numFmtId="198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59" fillId="0" borderId="0" applyFont="0" applyFill="0" applyBorder="0" applyAlignment="0" applyProtection="0"/>
    <xf numFmtId="200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1" fillId="0" borderId="0" applyFont="0" applyFill="0" applyBorder="0" applyAlignment="0" applyProtection="0"/>
    <xf numFmtId="194" fontId="62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55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200" fontId="48" fillId="0" borderId="0" applyFont="0" applyFill="0" applyBorder="0" applyAlignment="0" applyProtection="0"/>
    <xf numFmtId="200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65" fillId="0" borderId="0">
      <alignment/>
      <protection/>
    </xf>
    <xf numFmtId="0" fontId="66" fillId="0" borderId="0">
      <alignment/>
      <protection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203" fontId="58" fillId="0" borderId="0" applyFont="0" applyFill="0" applyBorder="0" applyAlignment="0" applyProtection="0"/>
    <xf numFmtId="0" fontId="55" fillId="0" borderId="0" applyFont="0" applyFill="0" applyBorder="0" applyAlignment="0" applyProtection="0"/>
    <xf numFmtId="204" fontId="58" fillId="0" borderId="0" applyFont="0" applyFill="0" applyBorder="0" applyAlignment="0" applyProtection="0"/>
    <xf numFmtId="0" fontId="7" fillId="0" borderId="0">
      <alignment/>
      <protection/>
    </xf>
    <xf numFmtId="0" fontId="67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69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0" fontId="69" fillId="0" borderId="2" applyNumberFormat="0">
      <alignment horizontal="center"/>
      <protection/>
    </xf>
    <xf numFmtId="38" fontId="69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69" fillId="0" borderId="2" applyNumberFormat="0">
      <alignment/>
      <protection/>
    </xf>
    <xf numFmtId="0" fontId="4" fillId="0" borderId="2" applyNumberFormat="0">
      <alignment horizontal="right"/>
      <protection/>
    </xf>
    <xf numFmtId="0" fontId="70" fillId="0" borderId="0" applyNumberFormat="0" applyFill="0" applyBorder="0" applyProtection="0">
      <alignment horizontal="left"/>
    </xf>
    <xf numFmtId="0" fontId="29" fillId="0" borderId="0" applyFont="0" applyFill="0" applyBorder="0" applyAlignment="0" applyProtection="0"/>
    <xf numFmtId="0" fontId="71" fillId="0" borderId="0">
      <alignment/>
      <protection/>
    </xf>
    <xf numFmtId="0" fontId="55" fillId="0" borderId="0">
      <alignment/>
      <protection/>
    </xf>
    <xf numFmtId="0" fontId="58" fillId="0" borderId="0">
      <alignment/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06" fontId="4" fillId="0" borderId="0" applyFill="0" applyBorder="0" applyAlignment="0">
      <protection/>
    </xf>
    <xf numFmtId="206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5" fillId="0" borderId="0" applyFill="0" applyBorder="0" applyAlignment="0">
      <protection/>
    </xf>
    <xf numFmtId="0" fontId="72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3" fillId="51" borderId="3" applyNumberFormat="0" applyAlignment="0" applyProtection="0"/>
    <xf numFmtId="0" fontId="73" fillId="51" borderId="3" applyNumberFormat="0" applyAlignment="0" applyProtection="0"/>
    <xf numFmtId="0" fontId="73" fillId="51" borderId="3" applyNumberFormat="0" applyAlignment="0" applyProtection="0"/>
    <xf numFmtId="0" fontId="74" fillId="0" borderId="0">
      <alignment/>
      <protection/>
    </xf>
    <xf numFmtId="0" fontId="75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40" borderId="5" applyNumberFormat="0" applyAlignment="0" applyProtection="0"/>
    <xf numFmtId="0" fontId="75" fillId="40" borderId="5" applyNumberFormat="0" applyAlignment="0" applyProtection="0"/>
    <xf numFmtId="0" fontId="75" fillId="40" borderId="5" applyNumberFormat="0" applyAlignment="0" applyProtection="0"/>
    <xf numFmtId="0" fontId="76" fillId="0" borderId="0" applyNumberFormat="0" applyFill="0" applyBorder="0" applyProtection="0">
      <alignment horizontal="right"/>
    </xf>
    <xf numFmtId="212" fontId="4" fillId="0" borderId="0" applyFill="0" applyBorder="0" applyAlignment="0" applyProtection="0"/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0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4" fontId="4" fillId="0" borderId="0" applyFill="0" applyBorder="0" applyAlignment="0" applyProtection="0"/>
    <xf numFmtId="0" fontId="29" fillId="0" borderId="0" applyFont="0" applyFill="0" applyBorder="0" applyAlignment="0" applyProtection="0"/>
    <xf numFmtId="211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29" fillId="0" borderId="0" applyFont="0" applyFill="0" applyBorder="0" applyAlignment="0" applyProtection="0"/>
    <xf numFmtId="3" fontId="3" fillId="0" borderId="0" applyFont="0" applyFill="0" applyBorder="0" applyAlignment="0" applyProtection="0"/>
    <xf numFmtId="215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7" fillId="0" borderId="0">
      <alignment/>
      <protection/>
    </xf>
    <xf numFmtId="216" fontId="4" fillId="32" borderId="0" applyFont="0" applyBorder="0">
      <alignment/>
      <protection/>
    </xf>
    <xf numFmtId="216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8" fillId="0" borderId="0" applyFill="0" applyBorder="0" applyAlignment="0">
      <protection/>
    </xf>
    <xf numFmtId="15" fontId="79" fillId="0" borderId="0">
      <alignment/>
      <protection/>
    </xf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0" fontId="80" fillId="0" borderId="0">
      <alignment/>
      <protection/>
    </xf>
    <xf numFmtId="0" fontId="81" fillId="0" borderId="0" applyNumberFormat="0" applyFill="0" applyBorder="0" applyProtection="0">
      <alignment horizontal="left"/>
    </xf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82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2" fillId="55" borderId="0" applyNumberFormat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83" fillId="0" borderId="0" applyNumberFormat="0" applyFill="0" applyBorder="0" applyProtection="0">
      <alignment horizontal="right"/>
    </xf>
    <xf numFmtId="220" fontId="3" fillId="0" borderId="0" applyFont="0" applyFill="0" applyBorder="0" applyAlignment="0" applyProtection="0"/>
    <xf numFmtId="221" fontId="4" fillId="0" borderId="0" applyFill="0" applyBorder="0" applyAlignment="0" applyProtection="0"/>
    <xf numFmtId="0" fontId="84" fillId="0" borderId="0" applyNumberFormat="0" applyFill="0" applyBorder="0" applyAlignment="0" applyProtection="0"/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85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86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7" fillId="0" borderId="0" applyNumberFormat="0" applyFill="0" applyBorder="0" applyProtection="0">
      <alignment horizontal="right"/>
    </xf>
    <xf numFmtId="0" fontId="88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38" fontId="6" fillId="32" borderId="0" applyNumberFormat="0" applyBorder="0" applyAlignment="0" applyProtection="0"/>
    <xf numFmtId="0" fontId="89" fillId="0" borderId="0">
      <alignment horizontal="left"/>
      <protection/>
    </xf>
    <xf numFmtId="0" fontId="90" fillId="0" borderId="6" applyNumberFormat="0" applyAlignment="0" applyProtection="0"/>
    <xf numFmtId="0" fontId="90" fillId="0" borderId="7">
      <alignment horizontal="left" vertical="center"/>
      <protection/>
    </xf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10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6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4" fontId="53" fillId="0" borderId="0">
      <alignment/>
      <protection locked="0"/>
    </xf>
    <xf numFmtId="0" fontId="99" fillId="0" borderId="0">
      <alignment/>
      <protection/>
    </xf>
    <xf numFmtId="174" fontId="100" fillId="0" borderId="0">
      <alignment/>
      <protection locked="0"/>
    </xf>
    <xf numFmtId="0" fontId="3" fillId="0" borderId="0">
      <alignment/>
      <protection/>
    </xf>
    <xf numFmtId="0" fontId="8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1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1" fillId="47" borderId="3" applyNumberFormat="0" applyAlignment="0" applyProtection="0"/>
    <xf numFmtId="0" fontId="101" fillId="47" borderId="3" applyNumberFormat="0" applyAlignment="0" applyProtection="0"/>
    <xf numFmtId="0" fontId="101" fillId="47" borderId="3" applyNumberFormat="0" applyAlignment="0" applyProtection="0"/>
    <xf numFmtId="0" fontId="102" fillId="0" borderId="0" applyNumberFormat="0" applyFill="0" applyBorder="0" applyProtection="0">
      <alignment horizontal="left"/>
    </xf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103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38" fontId="79" fillId="0" borderId="0" applyFont="0" applyFill="0" applyBorder="0" applyAlignment="0" applyProtection="0"/>
    <xf numFmtId="40" fontId="79" fillId="0" borderId="0" applyFont="0" applyFill="0" applyBorder="0" applyAlignment="0" applyProtection="0"/>
    <xf numFmtId="0" fontId="105" fillId="0" borderId="16">
      <alignment/>
      <protection/>
    </xf>
    <xf numFmtId="222" fontId="79" fillId="0" borderId="0" applyFont="0" applyFill="0" applyBorder="0" applyAlignment="0" applyProtection="0"/>
    <xf numFmtId="223" fontId="79" fillId="0" borderId="0" applyFont="0" applyFill="0" applyBorder="0" applyAlignment="0" applyProtection="0"/>
    <xf numFmtId="212" fontId="106" fillId="0" borderId="0" applyFill="0" applyBorder="0">
      <alignment/>
      <protection/>
    </xf>
    <xf numFmtId="0" fontId="107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6" fillId="0" borderId="0">
      <alignment/>
      <protection/>
    </xf>
    <xf numFmtId="224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9" fontId="108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174" fontId="53" fillId="0" borderId="0">
      <alignment/>
      <protection locked="0"/>
    </xf>
    <xf numFmtId="174" fontId="53" fillId="0" borderId="0">
      <alignment/>
      <protection locked="0"/>
    </xf>
    <xf numFmtId="203" fontId="50" fillId="0" borderId="0" applyFont="0" applyFill="0" applyBorder="0" applyAlignment="0" applyProtection="0"/>
    <xf numFmtId="174" fontId="5" fillId="0" borderId="0">
      <alignment/>
      <protection locked="0"/>
    </xf>
    <xf numFmtId="174" fontId="5" fillId="0" borderId="0">
      <alignment/>
      <protection locked="0"/>
    </xf>
    <xf numFmtId="204" fontId="50" fillId="0" borderId="0" applyFont="0" applyFill="0" applyBorder="0" applyAlignment="0" applyProtection="0"/>
    <xf numFmtId="174" fontId="5" fillId="0" borderId="0">
      <alignment/>
      <protection locked="0"/>
    </xf>
    <xf numFmtId="0" fontId="81" fillId="0" borderId="0" applyNumberFormat="0" applyFill="0" applyBorder="0" applyProtection="0">
      <alignment horizontal="left"/>
    </xf>
    <xf numFmtId="0" fontId="109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09" fillId="51" borderId="18" applyNumberFormat="0" applyAlignment="0" applyProtection="0"/>
    <xf numFmtId="0" fontId="109" fillId="51" borderId="18" applyNumberFormat="0" applyAlignment="0" applyProtection="0"/>
    <xf numFmtId="0" fontId="109" fillId="51" borderId="18" applyNumberFormat="0" applyAlignment="0" applyProtection="0"/>
    <xf numFmtId="10" fontId="4" fillId="0" borderId="0" applyFill="0" applyBorder="0" applyAlignment="0" applyProtection="0"/>
    <xf numFmtId="223" fontId="5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0" fillId="0" borderId="0" applyNumberFormat="0" applyFill="0" applyBorder="0" applyProtection="0">
      <alignment horizontal="right"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4" fontId="111" fillId="0" borderId="0" applyFont="0" applyFill="0" applyBorder="0" applyProtection="0">
      <alignment horizontal="right"/>
    </xf>
    <xf numFmtId="0" fontId="79" fillId="0" borderId="0" applyNumberFormat="0" applyFont="0" applyFill="0" applyBorder="0" applyAlignment="0" applyProtection="0"/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0" fontId="112" fillId="0" borderId="16">
      <alignment horizontal="center"/>
      <protection/>
    </xf>
    <xf numFmtId="3" fontId="79" fillId="0" borderId="0" applyFont="0" applyFill="0" applyBorder="0" applyAlignment="0" applyProtection="0"/>
    <xf numFmtId="0" fontId="79" fillId="60" borderId="0" applyNumberFormat="0" applyFont="0" applyBorder="0" applyAlignment="0" applyProtection="0"/>
    <xf numFmtId="0" fontId="80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8" fillId="2" borderId="0">
      <alignment horizontal="left" vertical="top"/>
      <protection/>
    </xf>
    <xf numFmtId="0" fontId="113" fillId="2" borderId="0">
      <alignment horizontal="center" vertical="center"/>
      <protection/>
    </xf>
    <xf numFmtId="0" fontId="114" fillId="2" borderId="0">
      <alignment horizontal="right" vertical="center"/>
      <protection/>
    </xf>
    <xf numFmtId="0" fontId="114" fillId="2" borderId="0">
      <alignment horizontal="right" vertical="center"/>
      <protection/>
    </xf>
    <xf numFmtId="0" fontId="115" fillId="2" borderId="0">
      <alignment horizontal="center" vertical="top"/>
      <protection/>
    </xf>
    <xf numFmtId="0" fontId="115" fillId="2" borderId="0">
      <alignment horizontal="center" vertical="top"/>
      <protection/>
    </xf>
    <xf numFmtId="0" fontId="115" fillId="2" borderId="0">
      <alignment horizontal="center" vertical="top"/>
      <protection/>
    </xf>
    <xf numFmtId="0" fontId="115" fillId="2" borderId="0">
      <alignment horizontal="left" vertical="top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4" fillId="2" borderId="0">
      <alignment horizontal="left" vertical="center"/>
      <protection/>
    </xf>
    <xf numFmtId="0" fontId="114" fillId="2" borderId="0">
      <alignment horizontal="right" vertical="center"/>
      <protection/>
    </xf>
    <xf numFmtId="0" fontId="116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223" fontId="79" fillId="0" borderId="0">
      <alignment horizontal="center"/>
      <protection/>
    </xf>
    <xf numFmtId="0" fontId="105" fillId="0" borderId="0">
      <alignment/>
      <protection/>
    </xf>
    <xf numFmtId="49" fontId="78" fillId="0" borderId="0" applyFill="0" applyBorder="0" applyAlignment="0">
      <protection/>
    </xf>
    <xf numFmtId="228" fontId="5" fillId="0" borderId="0" applyFill="0" applyBorder="0" applyAlignment="0">
      <protection/>
    </xf>
    <xf numFmtId="228" fontId="4" fillId="0" borderId="0" applyFill="0" applyBorder="0" applyAlignment="0">
      <protection/>
    </xf>
    <xf numFmtId="228" fontId="4" fillId="0" borderId="0" applyFill="0" applyBorder="0" applyAlignment="0">
      <protection/>
    </xf>
    <xf numFmtId="0" fontId="118" fillId="0" borderId="0" applyNumberFormat="0" applyFill="0" applyBorder="0" applyAlignment="0" applyProtection="0"/>
    <xf numFmtId="0" fontId="82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19" fillId="0" borderId="0" applyNumberFormat="0" applyFill="0" applyBorder="0" applyAlignment="0" applyProtection="0"/>
    <xf numFmtId="0" fontId="70" fillId="61" borderId="23" applyNumberFormat="0" applyAlignment="0" applyProtection="0"/>
    <xf numFmtId="0" fontId="120" fillId="0" borderId="0" applyNumberFormat="0" applyFill="0" applyBorder="0" applyProtection="0">
      <alignment horizontal="right"/>
    </xf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165" fillId="6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65" fillId="6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65" fillId="64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65" fillId="6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65" fillId="66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165" fillId="67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79" fillId="0" borderId="0">
      <alignment/>
      <protection/>
    </xf>
    <xf numFmtId="0" fontId="122" fillId="13" borderId="3" applyNumberFormat="0" applyAlignment="0" applyProtection="0"/>
    <xf numFmtId="0" fontId="166" fillId="68" borderId="24" applyNumberFormat="0" applyAlignment="0" applyProtection="0"/>
    <xf numFmtId="0" fontId="101" fillId="13" borderId="3" applyNumberFormat="0" applyAlignment="0" applyProtection="0"/>
    <xf numFmtId="0" fontId="101" fillId="13" borderId="3" applyNumberFormat="0" applyAlignment="0" applyProtection="0"/>
    <xf numFmtId="0" fontId="167" fillId="69" borderId="25" applyNumberFormat="0" applyAlignment="0" applyProtection="0"/>
    <xf numFmtId="0" fontId="109" fillId="32" borderId="18" applyNumberFormat="0" applyAlignment="0" applyProtection="0"/>
    <xf numFmtId="0" fontId="109" fillId="32" borderId="18" applyNumberFormat="0" applyAlignment="0" applyProtection="0"/>
    <xf numFmtId="0" fontId="168" fillId="69" borderId="24" applyNumberFormat="0" applyAlignment="0" applyProtection="0"/>
    <xf numFmtId="0" fontId="72" fillId="32" borderId="3" applyNumberFormat="0" applyAlignment="0" applyProtection="0"/>
    <xf numFmtId="0" fontId="72" fillId="32" borderId="3" applyNumberFormat="0" applyAlignment="0" applyProtection="0"/>
    <xf numFmtId="0" fontId="16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3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32" fontId="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23" fillId="0" borderId="0" applyFont="0" applyFill="0" applyBorder="0" applyAlignment="0" applyProtection="0"/>
    <xf numFmtId="204" fontId="108" fillId="0" borderId="0" applyFont="0" applyFill="0" applyBorder="0" applyAlignment="0" applyProtection="0"/>
    <xf numFmtId="181" fontId="123" fillId="0" borderId="0" applyFont="0" applyFill="0" applyBorder="0" applyAlignment="0" applyProtection="0"/>
    <xf numFmtId="233" fontId="108" fillId="0" borderId="0" applyFont="0" applyFill="0" applyBorder="0" applyAlignment="0" applyProtection="0"/>
    <xf numFmtId="0" fontId="99" fillId="0" borderId="0">
      <alignment horizontal="center"/>
      <protection/>
    </xf>
    <xf numFmtId="0" fontId="99" fillId="0" borderId="0">
      <alignment horizontal="center"/>
      <protection/>
    </xf>
    <xf numFmtId="0" fontId="170" fillId="0" borderId="26" applyNumberFormat="0" applyFill="0" applyAlignment="0" applyProtection="0"/>
    <xf numFmtId="0" fontId="91" fillId="0" borderId="8" applyNumberFormat="0" applyFill="0" applyAlignment="0" applyProtection="0"/>
    <xf numFmtId="0" fontId="91" fillId="0" borderId="8" applyNumberFormat="0" applyFill="0" applyAlignment="0" applyProtection="0"/>
    <xf numFmtId="0" fontId="171" fillId="0" borderId="27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172" fillId="0" borderId="28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17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8" fillId="0" borderId="0">
      <alignment/>
      <protection/>
    </xf>
    <xf numFmtId="0" fontId="173" fillId="0" borderId="29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74" fillId="70" borderId="30" applyNumberFormat="0" applyAlignment="0" applyProtection="0"/>
    <xf numFmtId="0" fontId="75" fillId="52" borderId="5" applyNumberFormat="0" applyAlignment="0" applyProtection="0"/>
    <xf numFmtId="0" fontId="75" fillId="52" borderId="5" applyNumberFormat="0" applyAlignment="0" applyProtection="0"/>
    <xf numFmtId="0" fontId="17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76" fillId="71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3" fillId="0" borderId="0">
      <alignment/>
      <protection/>
    </xf>
    <xf numFmtId="0" fontId="10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5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5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7" fillId="0" borderId="0" applyNumberFormat="0" applyFill="0" applyBorder="0" applyAlignment="0" applyProtection="0"/>
    <xf numFmtId="0" fontId="178" fillId="72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7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0" fillId="0" borderId="32" applyNumberFormat="0" applyFill="0" applyAlignment="0" applyProtection="0"/>
    <xf numFmtId="0" fontId="103" fillId="0" borderId="14" applyNumberFormat="0" applyFill="0" applyAlignment="0" applyProtection="0"/>
    <xf numFmtId="0" fontId="103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80" fillId="0" borderId="0" applyFont="0" applyFill="0" applyBorder="0" applyAlignment="0" applyProtection="0"/>
    <xf numFmtId="0" fontId="18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23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236" fontId="4" fillId="0" borderId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3" fillId="0" borderId="0" applyFont="0" applyFill="0" applyBorder="0" applyAlignment="0" applyProtection="0"/>
    <xf numFmtId="23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82" fillId="74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23" fillId="0" borderId="0">
      <alignment/>
      <protection locked="0"/>
    </xf>
    <xf numFmtId="0" fontId="46" fillId="33" borderId="0" applyNumberFormat="0" applyBorder="0" applyAlignment="0" applyProtection="0"/>
    <xf numFmtId="0" fontId="46" fillId="37" borderId="0" applyNumberFormat="0" applyBorder="0" applyAlignment="0" applyProtection="0"/>
    <xf numFmtId="0" fontId="46" fillId="42" borderId="0" applyNumberFormat="0" applyBorder="0" applyAlignment="0" applyProtection="0"/>
    <xf numFmtId="0" fontId="46" fillId="26" borderId="0" applyNumberFormat="0" applyBorder="0" applyAlignment="0" applyProtection="0"/>
    <xf numFmtId="0" fontId="46" fillId="28" borderId="0" applyNumberFormat="0" applyBorder="0" applyAlignment="0" applyProtection="0"/>
    <xf numFmtId="0" fontId="46" fillId="46" borderId="0" applyNumberFormat="0" applyBorder="0" applyAlignment="0" applyProtection="0"/>
    <xf numFmtId="0" fontId="129" fillId="0" borderId="0" applyNumberFormat="0" applyFill="0" applyBorder="0" applyAlignment="0" applyProtection="0"/>
    <xf numFmtId="0" fontId="130" fillId="52" borderId="5" applyNumberFormat="0" applyAlignment="0" applyProtection="0"/>
    <xf numFmtId="0" fontId="131" fillId="58" borderId="0" applyNumberFormat="0" applyBorder="0" applyAlignment="0" applyProtection="0"/>
    <xf numFmtId="0" fontId="4" fillId="56" borderId="17" applyNumberFormat="0" applyFont="0" applyAlignment="0" applyProtection="0"/>
    <xf numFmtId="0" fontId="132" fillId="0" borderId="14" applyNumberFormat="0" applyFill="0" applyAlignment="0" applyProtection="0"/>
    <xf numFmtId="2" fontId="133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40" fontId="137" fillId="0" borderId="0" applyFont="0" applyFill="0" applyBorder="0" applyAlignment="0" applyProtection="0"/>
    <xf numFmtId="38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39" fillId="0" borderId="0">
      <alignment/>
      <protection/>
    </xf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182" fontId="29" fillId="0" borderId="0" applyFont="0" applyFill="0" applyBorder="0" applyAlignment="0" applyProtection="0"/>
    <xf numFmtId="240" fontId="29" fillId="0" borderId="0" applyFont="0" applyFill="0" applyBorder="0" applyAlignment="0" applyProtection="0"/>
    <xf numFmtId="4" fontId="133" fillId="0" borderId="0" applyFont="0" applyFill="0" applyBorder="0" applyAlignment="0" applyProtection="0"/>
    <xf numFmtId="3" fontId="133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80" fillId="0" borderId="0" applyFont="0" applyFill="0" applyBorder="0" applyAlignment="0" applyProtection="0"/>
    <xf numFmtId="17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0" fillId="0" borderId="0" applyFont="0" applyFill="0" applyBorder="0" applyAlignment="0" applyProtection="0"/>
    <xf numFmtId="182" fontId="29" fillId="0" borderId="0" applyFont="0" applyFill="0" applyBorder="0" applyAlignment="0" applyProtection="0"/>
    <xf numFmtId="233" fontId="29" fillId="0" borderId="0" applyFont="0" applyFill="0" applyBorder="0" applyAlignment="0" applyProtection="0"/>
    <xf numFmtId="10" fontId="133" fillId="0" borderId="0" applyFont="0" applyFill="0" applyBorder="0" applyAlignment="0" applyProtection="0"/>
    <xf numFmtId="0" fontId="29" fillId="0" borderId="0">
      <alignment/>
      <protection/>
    </xf>
    <xf numFmtId="0" fontId="140" fillId="0" borderId="0">
      <alignment/>
      <protection/>
    </xf>
    <xf numFmtId="0" fontId="133" fillId="0" borderId="21" applyNumberFormat="0" applyFont="0" applyFill="0" applyAlignment="0" applyProtection="0"/>
    <xf numFmtId="241" fontId="4" fillId="0" borderId="0" applyFont="0" applyFill="0" applyBorder="0" applyAlignment="0" applyProtection="0"/>
    <xf numFmtId="242" fontId="133" fillId="0" borderId="0" applyFont="0" applyFill="0" applyBorder="0" applyAlignment="0" applyProtection="0"/>
    <xf numFmtId="0" fontId="137" fillId="0" borderId="0">
      <alignment/>
      <protection/>
    </xf>
    <xf numFmtId="0" fontId="141" fillId="13" borderId="3" applyNumberFormat="0" applyAlignment="0" applyProtection="0"/>
    <xf numFmtId="0" fontId="142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 applyAlignment="0">
      <protection/>
    </xf>
    <xf numFmtId="0" fontId="15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3" fillId="5" borderId="0" applyNumberFormat="0" applyBorder="0" applyAlignment="0" applyProtection="0"/>
    <xf numFmtId="237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0" fontId="43" fillId="0" borderId="0">
      <alignment/>
      <protection/>
    </xf>
    <xf numFmtId="0" fontId="144" fillId="7" borderId="0" applyNumberFormat="0" applyBorder="0" applyAlignment="0" applyProtection="0"/>
    <xf numFmtId="0" fontId="145" fillId="0" borderId="8" applyNumberFormat="0" applyFill="0" applyAlignment="0" applyProtection="0"/>
    <xf numFmtId="0" fontId="146" fillId="0" borderId="10" applyNumberFormat="0" applyFill="0" applyAlignment="0" applyProtection="0"/>
    <xf numFmtId="0" fontId="147" fillId="0" borderId="11" applyNumberFormat="0" applyFill="0" applyAlignment="0" applyProtection="0"/>
    <xf numFmtId="0" fontId="147" fillId="0" borderId="0" applyNumberFormat="0" applyFill="0" applyBorder="0" applyAlignment="0" applyProtection="0"/>
    <xf numFmtId="0" fontId="148" fillId="32" borderId="3" applyNumberFormat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51" fillId="0" borderId="20" applyNumberFormat="0" applyFill="0" applyAlignment="0" applyProtection="0"/>
  </cellStyleXfs>
  <cellXfs count="121">
    <xf numFmtId="0" fontId="0" fillId="0" borderId="0" xfId="0" applyFont="1" applyAlignment="1">
      <alignment/>
    </xf>
    <xf numFmtId="0" fontId="154" fillId="0" borderId="2" xfId="0" applyFont="1" applyBorder="1" applyAlignment="1">
      <alignment horizontal="center" vertical="center"/>
    </xf>
    <xf numFmtId="0" fontId="69" fillId="0" borderId="2" xfId="2237" applyNumberFormat="1" applyFont="1" applyBorder="1" applyAlignment="1">
      <alignment horizontal="center" vertical="center" wrapText="1"/>
      <protection/>
    </xf>
    <xf numFmtId="0" fontId="152" fillId="0" borderId="0" xfId="2237" applyNumberFormat="1" applyFont="1" applyAlignment="1">
      <alignment horizontal="center" vertical="center"/>
      <protection/>
    </xf>
    <xf numFmtId="0" fontId="90" fillId="0" borderId="0" xfId="2237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37" applyFont="1" applyFill="1" applyAlignment="1">
      <alignment horizontal="left"/>
      <protection/>
    </xf>
    <xf numFmtId="0" fontId="9" fillId="0" borderId="0" xfId="2237" applyFont="1" applyFill="1" applyAlignment="1">
      <alignment horizontal="left" vertical="center"/>
      <protection/>
    </xf>
    <xf numFmtId="0" fontId="10" fillId="0" borderId="0" xfId="2237" applyFont="1" applyFill="1" applyAlignment="1">
      <alignment horizontal="left" vertical="center"/>
      <protection/>
    </xf>
    <xf numFmtId="0" fontId="10" fillId="0" borderId="0" xfId="2237" applyFont="1" applyFill="1" applyAlignment="1">
      <alignment horizontal="left"/>
      <protection/>
    </xf>
    <xf numFmtId="0" fontId="4" fillId="0" borderId="0" xfId="2237" applyFont="1" applyFill="1" applyAlignment="1">
      <alignment horizontal="left" vertical="center"/>
      <protection/>
    </xf>
    <xf numFmtId="0" fontId="7" fillId="0" borderId="0" xfId="2237" applyFont="1" applyFill="1" applyAlignment="1">
      <alignment horizontal="left" vertical="center"/>
      <protection/>
    </xf>
    <xf numFmtId="0" fontId="6" fillId="0" borderId="0" xfId="2237" applyNumberFormat="1" applyAlignment="1">
      <alignment horizontal="left"/>
      <protection/>
    </xf>
    <xf numFmtId="0" fontId="6" fillId="0" borderId="0" xfId="2237" applyAlignment="1">
      <alignment horizontal="left"/>
      <protection/>
    </xf>
    <xf numFmtId="1" fontId="153" fillId="0" borderId="2" xfId="2237" applyNumberFormat="1" applyFont="1" applyBorder="1" applyAlignment="1">
      <alignment horizontal="center" vertical="center"/>
      <protection/>
    </xf>
    <xf numFmtId="0" fontId="6" fillId="0" borderId="2" xfId="2237" applyNumberFormat="1" applyFont="1" applyBorder="1" applyAlignment="1">
      <alignment horizontal="left" wrapText="1"/>
      <protection/>
    </xf>
    <xf numFmtId="170" fontId="6" fillId="0" borderId="2" xfId="2237" applyNumberFormat="1" applyFont="1" applyBorder="1" applyAlignment="1">
      <alignment horizontal="center" vertical="center"/>
      <protection/>
    </xf>
    <xf numFmtId="3" fontId="6" fillId="0" borderId="2" xfId="2237" applyNumberFormat="1" applyFont="1" applyBorder="1" applyAlignment="1">
      <alignment horizontal="center" vertical="center"/>
      <protection/>
    </xf>
    <xf numFmtId="0" fontId="153" fillId="0" borderId="2" xfId="2237" applyNumberFormat="1" applyFont="1" applyBorder="1" applyAlignment="1">
      <alignment horizontal="left" wrapText="1"/>
      <protection/>
    </xf>
    <xf numFmtId="170" fontId="153" fillId="0" borderId="2" xfId="2237" applyNumberFormat="1" applyFont="1" applyBorder="1" applyAlignment="1">
      <alignment horizontal="center" vertical="center"/>
      <protection/>
    </xf>
    <xf numFmtId="3" fontId="153" fillId="0" borderId="2" xfId="2237" applyNumberFormat="1" applyFont="1" applyBorder="1" applyAlignment="1">
      <alignment horizontal="center" vertical="center"/>
      <protection/>
    </xf>
    <xf numFmtId="244" fontId="153" fillId="0" borderId="2" xfId="2237" applyNumberFormat="1" applyFont="1" applyBorder="1" applyAlignment="1">
      <alignment horizontal="center" vertical="center"/>
      <protection/>
    </xf>
    <xf numFmtId="244" fontId="6" fillId="0" borderId="2" xfId="2237" applyNumberFormat="1" applyFont="1" applyBorder="1" applyAlignment="1">
      <alignment horizontal="center" vertical="center"/>
      <protection/>
    </xf>
    <xf numFmtId="1" fontId="6" fillId="0" borderId="2" xfId="2237" applyNumberFormat="1" applyFont="1" applyBorder="1" applyAlignment="1">
      <alignment horizontal="center" vertical="center"/>
      <protection/>
    </xf>
    <xf numFmtId="0" fontId="6" fillId="0" borderId="2" xfId="2237" applyNumberFormat="1" applyBorder="1" applyAlignment="1">
      <alignment horizontal="left" wrapText="1"/>
      <protection/>
    </xf>
    <xf numFmtId="0" fontId="155" fillId="0" borderId="2" xfId="0" applyFont="1" applyBorder="1" applyAlignment="1">
      <alignment horizontal="center" vertical="center"/>
    </xf>
    <xf numFmtId="0" fontId="155" fillId="0" borderId="2" xfId="0" applyFont="1" applyBorder="1" applyAlignment="1">
      <alignment vertical="center"/>
    </xf>
    <xf numFmtId="0" fontId="155" fillId="0" borderId="2" xfId="0" applyFont="1" applyBorder="1" applyAlignment="1">
      <alignment vertical="center" wrapText="1"/>
    </xf>
    <xf numFmtId="245" fontId="2" fillId="0" borderId="0" xfId="2251" applyNumberFormat="1" applyFont="1" applyAlignment="1">
      <alignment/>
    </xf>
    <xf numFmtId="3" fontId="10" fillId="0" borderId="0" xfId="2237" applyNumberFormat="1" applyFont="1" applyFill="1" applyAlignment="1">
      <alignment horizontal="left" vertical="center"/>
      <protection/>
    </xf>
    <xf numFmtId="245" fontId="154" fillId="0" borderId="2" xfId="0" applyNumberFormat="1" applyFont="1" applyBorder="1" applyAlignment="1">
      <alignment horizontal="center" vertical="center"/>
    </xf>
    <xf numFmtId="0" fontId="156" fillId="2" borderId="2" xfId="0" applyFont="1" applyFill="1" applyBorder="1" applyAlignment="1">
      <alignment horizontal="center" vertical="center" wrapText="1"/>
    </xf>
    <xf numFmtId="0" fontId="158" fillId="0" borderId="2" xfId="0" applyFont="1" applyBorder="1" applyAlignment="1">
      <alignment horizontal="center" vertical="center"/>
    </xf>
    <xf numFmtId="0" fontId="157" fillId="0" borderId="2" xfId="0" applyFont="1" applyBorder="1" applyAlignment="1">
      <alignment horizontal="center" vertical="center"/>
    </xf>
    <xf numFmtId="0" fontId="157" fillId="0" borderId="33" xfId="0" applyFont="1" applyBorder="1" applyAlignment="1">
      <alignment vertical="center"/>
    </xf>
    <xf numFmtId="0" fontId="154" fillId="0" borderId="2" xfId="0" applyNumberFormat="1" applyFont="1" applyBorder="1" applyAlignment="1">
      <alignment horizontal="center" vertical="center"/>
    </xf>
    <xf numFmtId="168" fontId="156" fillId="0" borderId="2" xfId="0" applyNumberFormat="1" applyFont="1" applyBorder="1" applyAlignment="1">
      <alignment/>
    </xf>
    <xf numFmtId="246" fontId="128" fillId="0" borderId="2" xfId="0" applyNumberFormat="1" applyFont="1" applyFill="1" applyBorder="1" applyAlignment="1">
      <alignment horizontal="right" wrapText="1"/>
    </xf>
    <xf numFmtId="245" fontId="2" fillId="0" borderId="0" xfId="2251" applyNumberFormat="1" applyFont="1" applyFill="1" applyAlignment="1">
      <alignment/>
    </xf>
    <xf numFmtId="0" fontId="2" fillId="0" borderId="0" xfId="0" applyFont="1" applyFill="1" applyAlignment="1">
      <alignment/>
    </xf>
    <xf numFmtId="3" fontId="7" fillId="0" borderId="0" xfId="2237" applyNumberFormat="1" applyFont="1" applyFill="1" applyAlignment="1">
      <alignment horizontal="left"/>
      <protection/>
    </xf>
    <xf numFmtId="0" fontId="6" fillId="0" borderId="0" xfId="2237" applyBorder="1" applyAlignment="1">
      <alignment horizontal="left"/>
      <protection/>
    </xf>
    <xf numFmtId="0" fontId="9" fillId="0" borderId="0" xfId="0" applyFont="1" applyAlignment="1">
      <alignment horizontal="center" vertical="center"/>
    </xf>
    <xf numFmtId="3" fontId="153" fillId="75" borderId="2" xfId="2237" applyNumberFormat="1" applyFont="1" applyFill="1" applyBorder="1" applyAlignment="1">
      <alignment horizontal="center" vertical="center"/>
      <protection/>
    </xf>
    <xf numFmtId="248" fontId="8" fillId="0" borderId="0" xfId="2237" applyNumberFormat="1" applyFont="1" applyFill="1" applyAlignment="1">
      <alignment horizontal="center"/>
      <protection/>
    </xf>
    <xf numFmtId="248" fontId="7" fillId="0" borderId="0" xfId="2237" applyNumberFormat="1" applyFont="1" applyFill="1" applyAlignment="1">
      <alignment horizontal="left"/>
      <protection/>
    </xf>
    <xf numFmtId="248" fontId="8" fillId="0" borderId="2" xfId="2237" applyNumberFormat="1" applyFont="1" applyFill="1" applyBorder="1" applyAlignment="1">
      <alignment horizontal="center" vertical="center" wrapText="1"/>
      <protection/>
    </xf>
    <xf numFmtId="248" fontId="159" fillId="0" borderId="2" xfId="2237" applyNumberFormat="1" applyFont="1" applyFill="1" applyBorder="1" applyAlignment="1">
      <alignment horizontal="center" vertical="center" wrapText="1"/>
      <protection/>
    </xf>
    <xf numFmtId="248" fontId="7" fillId="0" borderId="2" xfId="2237" applyNumberFormat="1" applyFont="1" applyFill="1" applyBorder="1" applyAlignment="1">
      <alignment horizontal="centerContinuous" vertical="center"/>
      <protection/>
    </xf>
    <xf numFmtId="248" fontId="7" fillId="0" borderId="2" xfId="2237" applyNumberFormat="1" applyFont="1" applyFill="1" applyBorder="1" applyAlignment="1">
      <alignment horizontal="center" vertical="center"/>
      <protection/>
    </xf>
    <xf numFmtId="248" fontId="8" fillId="0" borderId="34" xfId="2237" applyNumberFormat="1" applyFont="1" applyFill="1" applyBorder="1" applyAlignment="1">
      <alignment horizontal="left" vertical="center" wrapText="1"/>
      <protection/>
    </xf>
    <xf numFmtId="248" fontId="7" fillId="0" borderId="2" xfId="2237" applyNumberFormat="1" applyFont="1" applyFill="1" applyBorder="1" applyAlignment="1">
      <alignment horizontal="left" vertical="center"/>
      <protection/>
    </xf>
    <xf numFmtId="248" fontId="7" fillId="0" borderId="35" xfId="2237" applyNumberFormat="1" applyFont="1" applyFill="1" applyBorder="1" applyAlignment="1">
      <alignment horizontal="justify" vertical="center" wrapText="1"/>
      <protection/>
    </xf>
    <xf numFmtId="248" fontId="7" fillId="0" borderId="34" xfId="2237" applyNumberFormat="1" applyFont="1" applyFill="1" applyBorder="1" applyAlignment="1">
      <alignment horizontal="justify" vertical="center" wrapText="1"/>
      <protection/>
    </xf>
    <xf numFmtId="248" fontId="8" fillId="75" borderId="2" xfId="2237" applyNumberFormat="1" applyFont="1" applyFill="1" applyBorder="1" applyAlignment="1">
      <alignment horizontal="center" vertical="center"/>
      <protection/>
    </xf>
    <xf numFmtId="248" fontId="8" fillId="0" borderId="34" xfId="2237" applyNumberFormat="1" applyFont="1" applyFill="1" applyBorder="1" applyAlignment="1">
      <alignment horizontal="justify" vertical="center" wrapText="1"/>
      <protection/>
    </xf>
    <xf numFmtId="248" fontId="8" fillId="0" borderId="2" xfId="2237" applyNumberFormat="1" applyFont="1" applyFill="1" applyBorder="1" applyAlignment="1">
      <alignment horizontal="center" vertical="center"/>
      <protection/>
    </xf>
    <xf numFmtId="248" fontId="6" fillId="0" borderId="2" xfId="2237" applyNumberFormat="1" applyFont="1" applyFill="1" applyBorder="1" applyAlignment="1">
      <alignment horizontal="center" vertical="center"/>
      <protection/>
    </xf>
    <xf numFmtId="248" fontId="8" fillId="0" borderId="36" xfId="2237" applyNumberFormat="1" applyFont="1" applyFill="1" applyBorder="1" applyAlignment="1">
      <alignment horizontal="justify" vertical="center" wrapText="1"/>
      <protection/>
    </xf>
    <xf numFmtId="248" fontId="8" fillId="0" borderId="33" xfId="2237" applyNumberFormat="1" applyFont="1" applyFill="1" applyBorder="1" applyAlignment="1">
      <alignment horizontal="center" vertical="center"/>
      <protection/>
    </xf>
    <xf numFmtId="248" fontId="7" fillId="0" borderId="37" xfId="2237" applyNumberFormat="1" applyFont="1" applyFill="1" applyBorder="1" applyAlignment="1">
      <alignment horizontal="justify" vertical="center" wrapText="1"/>
      <protection/>
    </xf>
    <xf numFmtId="248" fontId="7" fillId="0" borderId="38" xfId="2237" applyNumberFormat="1" applyFont="1" applyFill="1" applyBorder="1" applyAlignment="1">
      <alignment horizontal="center" vertical="center"/>
      <protection/>
    </xf>
    <xf numFmtId="248" fontId="7" fillId="0" borderId="34" xfId="2237" applyNumberFormat="1" applyFont="1" applyFill="1" applyBorder="1" applyAlignment="1">
      <alignment horizontal="left" vertical="center" wrapText="1"/>
      <protection/>
    </xf>
    <xf numFmtId="0" fontId="154" fillId="0" borderId="33" xfId="0" applyFont="1" applyBorder="1" applyAlignment="1">
      <alignment vertical="center"/>
    </xf>
    <xf numFmtId="0" fontId="161" fillId="0" borderId="33" xfId="0" applyFont="1" applyBorder="1" applyAlignment="1">
      <alignment horizontal="center" vertical="center"/>
    </xf>
    <xf numFmtId="0" fontId="161" fillId="0" borderId="33" xfId="0" applyFont="1" applyBorder="1" applyAlignment="1">
      <alignment vertical="center"/>
    </xf>
    <xf numFmtId="0" fontId="10" fillId="0" borderId="0" xfId="0" applyFont="1" applyAlignment="1">
      <alignment/>
    </xf>
    <xf numFmtId="0" fontId="154" fillId="76" borderId="2" xfId="0" applyFont="1" applyFill="1" applyBorder="1" applyAlignment="1">
      <alignment horizontal="center" vertical="center" wrapText="1"/>
    </xf>
    <xf numFmtId="212" fontId="154" fillId="76" borderId="2" xfId="0" applyNumberFormat="1" applyFont="1" applyFill="1" applyBorder="1" applyAlignment="1">
      <alignment horizontal="center" vertical="center" wrapText="1"/>
    </xf>
    <xf numFmtId="0" fontId="154" fillId="76" borderId="2" xfId="0" applyFont="1" applyFill="1" applyBorder="1" applyAlignment="1">
      <alignment horizontal="center" vertical="center" wrapText="1"/>
    </xf>
    <xf numFmtId="2" fontId="155" fillId="76" borderId="2" xfId="0" applyNumberFormat="1" applyFont="1" applyFill="1" applyBorder="1" applyAlignment="1">
      <alignment horizontal="center" vertical="center"/>
    </xf>
    <xf numFmtId="246" fontId="128" fillId="76" borderId="2" xfId="0" applyNumberFormat="1" applyFont="1" applyFill="1" applyBorder="1" applyAlignment="1">
      <alignment horizontal="right" wrapText="1"/>
    </xf>
    <xf numFmtId="247" fontId="128" fillId="76" borderId="2" xfId="0" applyNumberFormat="1" applyFont="1" applyFill="1" applyBorder="1" applyAlignment="1">
      <alignment horizontal="right" wrapText="1"/>
    </xf>
    <xf numFmtId="4" fontId="155" fillId="76" borderId="2" xfId="0" applyNumberFormat="1" applyFont="1" applyFill="1" applyBorder="1" applyAlignment="1">
      <alignment horizontal="center" vertical="center"/>
    </xf>
    <xf numFmtId="212" fontId="155" fillId="76" borderId="2" xfId="0" applyNumberFormat="1" applyFont="1" applyFill="1" applyBorder="1" applyAlignment="1">
      <alignment horizontal="center" vertical="center"/>
    </xf>
    <xf numFmtId="0" fontId="155" fillId="76" borderId="2" xfId="0" applyFont="1" applyFill="1" applyBorder="1" applyAlignment="1">
      <alignment horizontal="center" vertical="center"/>
    </xf>
    <xf numFmtId="0" fontId="155" fillId="76" borderId="2" xfId="0" applyFont="1" applyFill="1" applyBorder="1" applyAlignment="1">
      <alignment vertical="center" wrapText="1"/>
    </xf>
    <xf numFmtId="0" fontId="156" fillId="76" borderId="2" xfId="0" applyFont="1" applyFill="1" applyBorder="1" applyAlignment="1">
      <alignment horizontal="center" vertical="center" wrapText="1"/>
    </xf>
    <xf numFmtId="0" fontId="155" fillId="76" borderId="2" xfId="0" applyFont="1" applyFill="1" applyBorder="1" applyAlignment="1">
      <alignment vertical="center"/>
    </xf>
    <xf numFmtId="4" fontId="157" fillId="76" borderId="2" xfId="0" applyNumberFormat="1" applyFont="1" applyFill="1" applyBorder="1" applyAlignment="1">
      <alignment horizontal="center" vertical="center"/>
    </xf>
    <xf numFmtId="3" fontId="157" fillId="76" borderId="2" xfId="0" applyNumberFormat="1" applyFont="1" applyFill="1" applyBorder="1" applyAlignment="1">
      <alignment horizontal="center" vertical="center"/>
    </xf>
    <xf numFmtId="245" fontId="155" fillId="77" borderId="2" xfId="2251" applyNumberFormat="1" applyFont="1" applyFill="1" applyBorder="1" applyAlignment="1">
      <alignment horizontal="center" vertical="center"/>
    </xf>
    <xf numFmtId="212" fontId="154" fillId="77" borderId="2" xfId="0" applyNumberFormat="1" applyFont="1" applyFill="1" applyBorder="1" applyAlignment="1">
      <alignment horizontal="center" vertical="center" wrapText="1"/>
    </xf>
    <xf numFmtId="0" fontId="155" fillId="77" borderId="2" xfId="2251" applyNumberFormat="1" applyFont="1" applyFill="1" applyBorder="1" applyAlignment="1">
      <alignment horizontal="center" vertical="center"/>
    </xf>
    <xf numFmtId="245" fontId="155" fillId="77" borderId="2" xfId="2251" applyNumberFormat="1" applyFont="1" applyFill="1" applyBorder="1" applyAlignment="1">
      <alignment horizontal="center" vertical="center" wrapText="1"/>
    </xf>
    <xf numFmtId="0" fontId="155" fillId="77" borderId="2" xfId="2251" applyNumberFormat="1" applyFont="1" applyFill="1" applyBorder="1" applyAlignment="1">
      <alignment horizontal="center" vertical="center" wrapText="1"/>
    </xf>
    <xf numFmtId="245" fontId="154" fillId="76" borderId="2" xfId="0" applyNumberFormat="1" applyFont="1" applyFill="1" applyBorder="1" applyAlignment="1">
      <alignment horizontal="center" vertical="center"/>
    </xf>
    <xf numFmtId="0" fontId="154" fillId="76" borderId="2" xfId="0" applyNumberFormat="1" applyFont="1" applyFill="1" applyBorder="1" applyAlignment="1">
      <alignment horizontal="center" vertical="center"/>
    </xf>
    <xf numFmtId="0" fontId="154" fillId="76" borderId="2" xfId="0" applyFont="1" applyFill="1" applyBorder="1" applyAlignment="1">
      <alignment horizontal="center" vertical="center"/>
    </xf>
    <xf numFmtId="0" fontId="2" fillId="76" borderId="2" xfId="0" applyFont="1" applyFill="1" applyBorder="1" applyAlignment="1">
      <alignment/>
    </xf>
    <xf numFmtId="168" fontId="156" fillId="76" borderId="2" xfId="0" applyNumberFormat="1" applyFont="1" applyFill="1" applyBorder="1" applyAlignment="1">
      <alignment/>
    </xf>
    <xf numFmtId="0" fontId="158" fillId="76" borderId="2" xfId="0" applyFont="1" applyFill="1" applyBorder="1" applyAlignment="1">
      <alignment horizontal="center" vertical="center"/>
    </xf>
    <xf numFmtId="250" fontId="128" fillId="76" borderId="2" xfId="0" applyNumberFormat="1" applyFont="1" applyFill="1" applyBorder="1" applyAlignment="1">
      <alignment horizontal="right" wrapText="1"/>
    </xf>
    <xf numFmtId="250" fontId="128" fillId="0" borderId="2" xfId="0" applyNumberFormat="1" applyFont="1" applyFill="1" applyBorder="1" applyAlignment="1">
      <alignment horizontal="right" wrapText="1"/>
    </xf>
    <xf numFmtId="249" fontId="2" fillId="0" borderId="0" xfId="0" applyNumberFormat="1" applyFont="1" applyAlignment="1">
      <alignment/>
    </xf>
    <xf numFmtId="0" fontId="10" fillId="78" borderId="0" xfId="0" applyFont="1" applyFill="1" applyAlignment="1">
      <alignment/>
    </xf>
    <xf numFmtId="251" fontId="4" fillId="11" borderId="2" xfId="0" applyNumberFormat="1" applyFont="1" applyFill="1" applyBorder="1" applyAlignment="1">
      <alignment horizontal="right" vertical="center"/>
    </xf>
    <xf numFmtId="251" fontId="4" fillId="58" borderId="2" xfId="0" applyNumberFormat="1" applyFont="1" applyFill="1" applyBorder="1" applyAlignment="1">
      <alignment horizontal="right" vertical="center"/>
    </xf>
    <xf numFmtId="251" fontId="4" fillId="58" borderId="33" xfId="0" applyNumberFormat="1" applyFont="1" applyFill="1" applyBorder="1" applyAlignment="1">
      <alignment horizontal="right" vertical="center"/>
    </xf>
    <xf numFmtId="251" fontId="4" fillId="58" borderId="33" xfId="0" applyNumberFormat="1" applyFont="1" applyFill="1" applyBorder="1" applyAlignment="1" applyProtection="1">
      <alignment horizontal="right" vertical="center"/>
      <protection/>
    </xf>
    <xf numFmtId="251" fontId="4" fillId="11" borderId="2" xfId="0" applyNumberFormat="1" applyFont="1" applyFill="1" applyBorder="1" applyAlignment="1" applyProtection="1">
      <alignment horizontal="right" vertical="center"/>
      <protection locked="0"/>
    </xf>
    <xf numFmtId="251" fontId="4" fillId="58" borderId="2" xfId="0" applyNumberFormat="1" applyFont="1" applyFill="1" applyBorder="1" applyAlignment="1" applyProtection="1">
      <alignment horizontal="right" vertical="center"/>
      <protection/>
    </xf>
    <xf numFmtId="0" fontId="7" fillId="0" borderId="0" xfId="2237" applyFont="1" applyFill="1" applyAlignment="1">
      <alignment horizontal="center"/>
      <protection/>
    </xf>
    <xf numFmtId="248" fontId="8" fillId="0" borderId="39" xfId="2237" applyNumberFormat="1" applyFont="1" applyFill="1" applyBorder="1" applyAlignment="1">
      <alignment horizontal="center" vertical="center" wrapText="1"/>
      <protection/>
    </xf>
    <xf numFmtId="248" fontId="8" fillId="0" borderId="0" xfId="2237" applyNumberFormat="1" applyFont="1" applyFill="1" applyBorder="1" applyAlignment="1">
      <alignment horizontal="center" vertical="center" wrapText="1"/>
      <protection/>
    </xf>
    <xf numFmtId="248" fontId="9" fillId="0" borderId="0" xfId="2237" applyNumberFormat="1" applyFont="1" applyFill="1" applyAlignment="1">
      <alignment horizontal="center" wrapText="1"/>
      <protection/>
    </xf>
    <xf numFmtId="248" fontId="9" fillId="0" borderId="0" xfId="2237" applyNumberFormat="1" applyFont="1" applyFill="1" applyAlignment="1">
      <alignment horizontal="center"/>
      <protection/>
    </xf>
    <xf numFmtId="248" fontId="8" fillId="0" borderId="34" xfId="2237" applyNumberFormat="1" applyFont="1" applyFill="1" applyBorder="1" applyAlignment="1">
      <alignment horizontal="center" vertical="center" wrapText="1"/>
      <protection/>
    </xf>
    <xf numFmtId="248" fontId="8" fillId="0" borderId="7" xfId="2237" applyNumberFormat="1" applyFont="1" applyFill="1" applyBorder="1" applyAlignment="1">
      <alignment horizontal="center" vertical="center" wrapText="1"/>
      <protection/>
    </xf>
    <xf numFmtId="0" fontId="90" fillId="0" borderId="0" xfId="2237" applyNumberFormat="1" applyFont="1" applyAlignment="1">
      <alignment horizontal="center" vertical="center" wrapText="1"/>
      <protection/>
    </xf>
    <xf numFmtId="0" fontId="152" fillId="0" borderId="0" xfId="2237" applyNumberFormat="1" applyFont="1" applyAlignment="1">
      <alignment horizontal="center" vertical="center"/>
      <protection/>
    </xf>
    <xf numFmtId="0" fontId="69" fillId="0" borderId="33" xfId="2237" applyNumberFormat="1" applyFont="1" applyBorder="1" applyAlignment="1">
      <alignment horizontal="center" vertical="center"/>
      <protection/>
    </xf>
    <xf numFmtId="0" fontId="69" fillId="0" borderId="38" xfId="2237" applyNumberFormat="1" applyFont="1" applyBorder="1" applyAlignment="1">
      <alignment horizontal="center" vertical="center"/>
      <protection/>
    </xf>
    <xf numFmtId="0" fontId="69" fillId="0" borderId="2" xfId="2237" applyNumberFormat="1" applyFont="1" applyBorder="1" applyAlignment="1">
      <alignment horizontal="center" vertical="center" wrapText="1"/>
      <protection/>
    </xf>
    <xf numFmtId="0" fontId="154" fillId="0" borderId="2" xfId="0" applyFont="1" applyBorder="1" applyAlignment="1">
      <alignment horizontal="center" vertical="center"/>
    </xf>
    <xf numFmtId="0" fontId="160" fillId="0" borderId="0" xfId="0" applyFont="1" applyAlignment="1">
      <alignment horizontal="center" vertical="center" wrapText="1"/>
    </xf>
    <xf numFmtId="0" fontId="16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78" borderId="0" xfId="0" applyFont="1" applyFill="1" applyAlignment="1">
      <alignment horizontal="left" vertical="center" wrapText="1"/>
    </xf>
  </cellXfs>
  <cellStyles count="2412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-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-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-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-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-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-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-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-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-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-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-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- Акцент1" xfId="986"/>
    <cellStyle name="60% - Акцент1 2" xfId="987"/>
    <cellStyle name="60% - Акцент1 3" xfId="988"/>
    <cellStyle name="60% - Акцент2" xfId="989"/>
    <cellStyle name="60% - Акцент2 2" xfId="990"/>
    <cellStyle name="60% - Акцент2 3" xfId="991"/>
    <cellStyle name="60% - Акцент3" xfId="992"/>
    <cellStyle name="60% - Акцент3 2" xfId="993"/>
    <cellStyle name="60% - Акцент3 3" xfId="994"/>
    <cellStyle name="60% - Акцент4" xfId="995"/>
    <cellStyle name="60% - Акцент4 2" xfId="996"/>
    <cellStyle name="60% - Акцент4 3" xfId="997"/>
    <cellStyle name="60% - Акцент5" xfId="998"/>
    <cellStyle name="60% - Акцент5 2" xfId="999"/>
    <cellStyle name="60% - Акцент5 3" xfId="1000"/>
    <cellStyle name="60% -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Hyperlink" xfId="2079"/>
    <cellStyle name="Currency" xfId="2080"/>
    <cellStyle name="Currency [0]" xfId="2081"/>
    <cellStyle name="Денежный [0] 2" xfId="2082"/>
    <cellStyle name="Денежный 2" xfId="2083"/>
    <cellStyle name="Денежный 2 2" xfId="2084"/>
    <cellStyle name="Денежный 3" xfId="2085"/>
    <cellStyle name="Денежный 3 2" xfId="2086"/>
    <cellStyle name="ДЮё¶ [0]" xfId="2087"/>
    <cellStyle name="ДЮё¶_±вЕё" xfId="2088"/>
    <cellStyle name="ЕлИ­ [0]" xfId="2089"/>
    <cellStyle name="ЕлИ­_±вЕё" xfId="2090"/>
    <cellStyle name="ельводхоз" xfId="2091"/>
    <cellStyle name="ельводхоз 2" xfId="2092"/>
    <cellStyle name="Заголовок 1" xfId="2093"/>
    <cellStyle name="Заголовок 1 2" xfId="2094"/>
    <cellStyle name="Заголовок 1 3" xfId="2095"/>
    <cellStyle name="Заголовок 2" xfId="2096"/>
    <cellStyle name="Заголовок 2 2" xfId="2097"/>
    <cellStyle name="Заголовок 2 3" xfId="2098"/>
    <cellStyle name="Заголовок 3" xfId="2099"/>
    <cellStyle name="Заголовок 3 2" xfId="2100"/>
    <cellStyle name="Заголовок 3 3" xfId="2101"/>
    <cellStyle name="Заголовок 4" xfId="2102"/>
    <cellStyle name="Заголовок 4 2" xfId="2103"/>
    <cellStyle name="Заголовок 4 3" xfId="2104"/>
    <cellStyle name="Заметка" xfId="2105"/>
    <cellStyle name="ЗҐБШ_±вИ№ЅЗLAN(АьБ¦Б¶°З)" xfId="2106"/>
    <cellStyle name="Итог" xfId="2107"/>
    <cellStyle name="Итог 2" xfId="2108"/>
    <cellStyle name="Итог 3" xfId="2109"/>
    <cellStyle name="Контрольная ячейка" xfId="2110"/>
    <cellStyle name="Контрольная ячейка 2" xfId="2111"/>
    <cellStyle name="Контрольная ячейка 3" xfId="2112"/>
    <cellStyle name="Название" xfId="2113"/>
    <cellStyle name="Название 2" xfId="2114"/>
    <cellStyle name="Название 3" xfId="2115"/>
    <cellStyle name="Нейтральный" xfId="2116"/>
    <cellStyle name="Нейтральный 2" xfId="2117"/>
    <cellStyle name="Нейтральный 3" xfId="2118"/>
    <cellStyle name="Њ…‹?ђO‚e [0.00]_PRODUCT DETAIL Q1" xfId="2119"/>
    <cellStyle name="Њ…‹?ђO‚e_PRODUCT DETAIL Q1" xfId="2120"/>
    <cellStyle name="Њ…‹жђШ‚и [0.00]_PRODUCT DETAIL Q1" xfId="2121"/>
    <cellStyle name="Њ…‹жђШ‚и_PRODUCT DETAIL Q1" xfId="2122"/>
    <cellStyle name="Обычнщй_907ШОХ" xfId="2123"/>
    <cellStyle name="Обычны?MAY" xfId="2124"/>
    <cellStyle name="Обычны?new" xfId="2125"/>
    <cellStyle name="Обычны?Sheet1" xfId="2126"/>
    <cellStyle name="Обычны?Sheet1 (2)" xfId="2127"/>
    <cellStyle name="Обычны?Sheet1 (3)" xfId="2128"/>
    <cellStyle name="Обычны?Ин?DAMAS (2)" xfId="2129"/>
    <cellStyle name="Обычны?Ин?TICO (2)" xfId="2130"/>
    <cellStyle name="Обычный 10" xfId="2131"/>
    <cellStyle name="Обычный 10 2" xfId="2132"/>
    <cellStyle name="Обычный 11" xfId="2133"/>
    <cellStyle name="Обычный 11 2" xfId="2134"/>
    <cellStyle name="Обычный 11 3" xfId="2135"/>
    <cellStyle name="Обычный 12" xfId="2136"/>
    <cellStyle name="Обычный 12 2" xfId="2137"/>
    <cellStyle name="Обычный 13" xfId="2138"/>
    <cellStyle name="Обычный 13 2" xfId="2139"/>
    <cellStyle name="Обычный 14" xfId="2140"/>
    <cellStyle name="Обычный 15" xfId="2141"/>
    <cellStyle name="Обычный 15 2" xfId="2142"/>
    <cellStyle name="Обычный 16" xfId="2143"/>
    <cellStyle name="Обычный 16 2" xfId="2144"/>
    <cellStyle name="Обычный 16_Иловалар" xfId="2145"/>
    <cellStyle name="Обычный 17" xfId="2146"/>
    <cellStyle name="Обычный 18" xfId="2147"/>
    <cellStyle name="Обычный 18 2" xfId="2148"/>
    <cellStyle name="Обычный 19" xfId="2149"/>
    <cellStyle name="Обычный 2" xfId="2150"/>
    <cellStyle name="Обычный 2 2" xfId="2151"/>
    <cellStyle name="Обычный 2 2 2" xfId="2152"/>
    <cellStyle name="Обычный 2 2 2 2" xfId="2153"/>
    <cellStyle name="Обычный 2 2 2_1. Расчет т. роста ТП за 2013г. и прогноз на 2014г. (11-05.11.13г)" xfId="2154"/>
    <cellStyle name="Обычный 2 2 3" xfId="2155"/>
    <cellStyle name="Обычный 2 2 3 2" xfId="2156"/>
    <cellStyle name="Обычный 2 2 3_уточн.ож.эксп.1кв.14г (17.03.14г)" xfId="2157"/>
    <cellStyle name="Обычный 2 2 4" xfId="2158"/>
    <cellStyle name="Обычный 2 2 4 2" xfId="2159"/>
    <cellStyle name="Обычный 2 2 4 3" xfId="2160"/>
    <cellStyle name="Обычный 2 2 5" xfId="2161"/>
    <cellStyle name="Обычный 2 2 5 2" xfId="2162"/>
    <cellStyle name="Обычный 2 2 6" xfId="2163"/>
    <cellStyle name="Обычный 2 2 6 2" xfId="2164"/>
    <cellStyle name="Обычный 2 2 7" xfId="2165"/>
    <cellStyle name="Обычный 2 2 7 2" xfId="2166"/>
    <cellStyle name="Обычный 2 2 8" xfId="2167"/>
    <cellStyle name="Обычный 2 2 9" xfId="2168"/>
    <cellStyle name="Обычный 2 2_1 кв.2013г.ожидаемый" xfId="2169"/>
    <cellStyle name="Обычный 2 3" xfId="2170"/>
    <cellStyle name="Обычный 2 3 2" xfId="2171"/>
    <cellStyle name="Обычный 2 3 2 2" xfId="2172"/>
    <cellStyle name="Обычный 2 3 2 3" xfId="2173"/>
    <cellStyle name="Обычный 2 3 3" xfId="2174"/>
    <cellStyle name="Обычный 2 3_Иловалар" xfId="2175"/>
    <cellStyle name="Обычный 2 4" xfId="2176"/>
    <cellStyle name="Обычный 2 5" xfId="2177"/>
    <cellStyle name="Обычный 2 5 2" xfId="2178"/>
    <cellStyle name="Обычный 2 6" xfId="2179"/>
    <cellStyle name="Обычный 2 7" xfId="2180"/>
    <cellStyle name="Обычный 2 8" xfId="2181"/>
    <cellStyle name="Обычный 2_1. Осн. ТЭП январь2013г. (05.02.13г)" xfId="2182"/>
    <cellStyle name="Обычный 20" xfId="2183"/>
    <cellStyle name="Обычный 21" xfId="2184"/>
    <cellStyle name="Обычный 21 2" xfId="2185"/>
    <cellStyle name="Обычный 22" xfId="2186"/>
    <cellStyle name="Обычный 23" xfId="2187"/>
    <cellStyle name="Обычный 24" xfId="2188"/>
    <cellStyle name="Обычный 25" xfId="2189"/>
    <cellStyle name="Обычный 26" xfId="2190"/>
    <cellStyle name="Обычный 27" xfId="2191"/>
    <cellStyle name="Обычный 28" xfId="2192"/>
    <cellStyle name="Обычный 29" xfId="2193"/>
    <cellStyle name="Обычный 3" xfId="2194"/>
    <cellStyle name="Обычный 3 2" xfId="2195"/>
    <cellStyle name="Обычный 3 2 2" xfId="2196"/>
    <cellStyle name="Обычный 3 2 2 2" xfId="2197"/>
    <cellStyle name="Обычный 3 2 2_паспорт локализации холодильников 2012г версия для Р.М " xfId="2198"/>
    <cellStyle name="Обычный 3 2 3" xfId="2199"/>
    <cellStyle name="Обычный 3 2_паспорт локализации холодильников 2012г версия для Р.М " xfId="2200"/>
    <cellStyle name="Обычный 3 3" xfId="2201"/>
    <cellStyle name="Обычный 3 3 2" xfId="2202"/>
    <cellStyle name="Обычный 3 3 3" xfId="2203"/>
    <cellStyle name="Обычный 3_1 кв.2013г.ожидаемый" xfId="2204"/>
    <cellStyle name="Обычный 30" xfId="2205"/>
    <cellStyle name="Обычный 31" xfId="2206"/>
    <cellStyle name="Обычный 32" xfId="2207"/>
    <cellStyle name="Обычный 33" xfId="2208"/>
    <cellStyle name="Обычный 34" xfId="2209"/>
    <cellStyle name="Обычный 35" xfId="2210"/>
    <cellStyle name="Обычный 36" xfId="2211"/>
    <cellStyle name="Обычный 37" xfId="2212"/>
    <cellStyle name="Обычный 38" xfId="2213"/>
    <cellStyle name="Обычный 4" xfId="2214"/>
    <cellStyle name="Обычный 4 2" xfId="2215"/>
    <cellStyle name="Обычный 4 2 2" xfId="2216"/>
    <cellStyle name="Обычный 4 2 3" xfId="2217"/>
    <cellStyle name="Обычный 4 2_паспорт локализации холодильников 2012г версия для Р.М " xfId="2218"/>
    <cellStyle name="Обычный 4 3" xfId="2219"/>
    <cellStyle name="Обычный 4_1. Осн. ТЭП январь2013г. (05.02.13г)" xfId="2220"/>
    <cellStyle name="Обычный 5" xfId="2221"/>
    <cellStyle name="Обычный 5 2" xfId="2222"/>
    <cellStyle name="Обычный 5 3" xfId="2223"/>
    <cellStyle name="Обычный 5_паспорт локализации холодильников 2012г версия для Р.М " xfId="2224"/>
    <cellStyle name="Обычный 6" xfId="2225"/>
    <cellStyle name="Обычный 6 2" xfId="2226"/>
    <cellStyle name="Обычный 6_1. Осн. ТЭП январь2013г. (05.02.13г)" xfId="2227"/>
    <cellStyle name="Обычный 7" xfId="2228"/>
    <cellStyle name="Обычный 7 2" xfId="2229"/>
    <cellStyle name="Обычный 7 2 2" xfId="2230"/>
    <cellStyle name="Обычный 7 3" xfId="2231"/>
    <cellStyle name="Обычный 7_уточн.ож.эксп.1кв.14г (17.03.14г)" xfId="2232"/>
    <cellStyle name="Обычный 8" xfId="2233"/>
    <cellStyle name="Обычный 9" xfId="2234"/>
    <cellStyle name="Обычный 9 2" xfId="2235"/>
    <cellStyle name="Обычный 99" xfId="2236"/>
    <cellStyle name="Обычный_Прогноз Баланс и фин результат за 2014г для БП" xfId="2237"/>
    <cellStyle name="Followed Hyperlink" xfId="2238"/>
    <cellStyle name="Плохой" xfId="2239"/>
    <cellStyle name="Плохой 2" xfId="2240"/>
    <cellStyle name="Плохой 3" xfId="2241"/>
    <cellStyle name="Пояснение" xfId="2242"/>
    <cellStyle name="Пояснение 2" xfId="2243"/>
    <cellStyle name="Пояснение 3" xfId="2244"/>
    <cellStyle name="Примечание" xfId="2245"/>
    <cellStyle name="Примечание 2" xfId="2246"/>
    <cellStyle name="Примечание 2 2" xfId="2247"/>
    <cellStyle name="Примечание 3" xfId="2248"/>
    <cellStyle name="Примечание 4" xfId="2249"/>
    <cellStyle name="Примечание 5" xfId="2250"/>
    <cellStyle name="Percent" xfId="2251"/>
    <cellStyle name="Процентный 2" xfId="2252"/>
    <cellStyle name="Процентный 2 2" xfId="2253"/>
    <cellStyle name="Процентный 2 3" xfId="2254"/>
    <cellStyle name="Процентный 2 4" xfId="2255"/>
    <cellStyle name="Процентный 2 4 2" xfId="2256"/>
    <cellStyle name="Процентный 2_база" xfId="2257"/>
    <cellStyle name="Процентный 3" xfId="2258"/>
    <cellStyle name="Процентный 3 2" xfId="2259"/>
    <cellStyle name="Процентный 3 3" xfId="2260"/>
    <cellStyle name="Процентный 4" xfId="2261"/>
    <cellStyle name="Процентный 4 2" xfId="2262"/>
    <cellStyle name="Процентный 4 3" xfId="2263"/>
    <cellStyle name="Процентный 5" xfId="2264"/>
    <cellStyle name="Процентный 6" xfId="2265"/>
    <cellStyle name="Связанная ячейка" xfId="2266"/>
    <cellStyle name="Связанная ячейка 2" xfId="2267"/>
    <cellStyle name="Связанная ячейка 3" xfId="2268"/>
    <cellStyle name="Стиль 1" xfId="2269"/>
    <cellStyle name="Стиль 1 2" xfId="2270"/>
    <cellStyle name="Стиль 1 2 2" xfId="2271"/>
    <cellStyle name="Стиль 1 2_Для МВЭСИТ_ на 2014 год-1" xfId="2272"/>
    <cellStyle name="Стиль 1 3" xfId="2273"/>
    <cellStyle name="Стиль 1 4" xfId="2274"/>
    <cellStyle name="Стиль 1 5" xfId="2275"/>
    <cellStyle name="Стиль 1 6" xfId="2276"/>
    <cellStyle name="Стиль 1 7" xfId="2277"/>
    <cellStyle name="Стиль 1_(405)~1" xfId="2278"/>
    <cellStyle name="Стиль 2" xfId="2279"/>
    <cellStyle name="Текст предупреждения" xfId="2280"/>
    <cellStyle name="Текст предупреждения 2" xfId="2281"/>
    <cellStyle name="Текст предупреждения 3" xfId="2282"/>
    <cellStyle name="Тысячи [0]_  осн" xfId="2283"/>
    <cellStyle name="Тысячи_  осн" xfId="2284"/>
    <cellStyle name="Comma" xfId="2285"/>
    <cellStyle name="Comma [0]" xfId="2286"/>
    <cellStyle name="Финансовый [0] 2" xfId="2287"/>
    <cellStyle name="Финансовый [0] 2 2" xfId="2288"/>
    <cellStyle name="Финансовый [0] 2_уточн.ож.эксп.1кв.14г (17.03.14г)" xfId="2289"/>
    <cellStyle name="Финансовый 10" xfId="2290"/>
    <cellStyle name="Финансовый 11" xfId="2291"/>
    <cellStyle name="Финансовый 11 2" xfId="2292"/>
    <cellStyle name="Финансовый 12" xfId="2293"/>
    <cellStyle name="Финансовый 12 2" xfId="2294"/>
    <cellStyle name="Финансовый 13" xfId="2295"/>
    <cellStyle name="Финансовый 2" xfId="2296"/>
    <cellStyle name="Финансовый 2 2" xfId="2297"/>
    <cellStyle name="Финансовый 2 2 2" xfId="2298"/>
    <cellStyle name="Финансовый 2 2 2 2" xfId="2299"/>
    <cellStyle name="Финансовый 2 3" xfId="2300"/>
    <cellStyle name="Финансовый 2 4" xfId="2301"/>
    <cellStyle name="Финансовый 2 5" xfId="2302"/>
    <cellStyle name="Финансовый 2 6" xfId="2303"/>
    <cellStyle name="Финансовый 2 7" xfId="2304"/>
    <cellStyle name="Финансовый 2_2011_музыка рассмотритиель" xfId="2305"/>
    <cellStyle name="Финансовый 3" xfId="2306"/>
    <cellStyle name="Финансовый 3 2" xfId="2307"/>
    <cellStyle name="Финансовый 3 2 2" xfId="2308"/>
    <cellStyle name="Финансовый 3 2 3" xfId="2309"/>
    <cellStyle name="Финансовый 3 2_Не введённые объекты" xfId="2310"/>
    <cellStyle name="Финансовый 3 3" xfId="2311"/>
    <cellStyle name="Финансовый 3 4" xfId="2312"/>
    <cellStyle name="Финансовый 3 5" xfId="2313"/>
    <cellStyle name="Финансовый 3 6" xfId="2314"/>
    <cellStyle name="Финансовый 3 7" xfId="2315"/>
    <cellStyle name="Финансовый 3_база" xfId="2316"/>
    <cellStyle name="Финансовый 4" xfId="2317"/>
    <cellStyle name="Финансовый 4 2" xfId="2318"/>
    <cellStyle name="Финансовый 4 2 2" xfId="2319"/>
    <cellStyle name="Финансовый 4 2 2 2" xfId="2320"/>
    <cellStyle name="Финансовый 4 2 3" xfId="2321"/>
    <cellStyle name="Финансовый 4 3" xfId="2322"/>
    <cellStyle name="Финансовый 5" xfId="2323"/>
    <cellStyle name="Финансовый 5 2" xfId="2324"/>
    <cellStyle name="Финансовый 6" xfId="2325"/>
    <cellStyle name="Финансовый 7" xfId="2326"/>
    <cellStyle name="Финансовый 8" xfId="2327"/>
    <cellStyle name="Финансовый 8 2" xfId="2328"/>
    <cellStyle name="Финансовый 8 2 2" xfId="2329"/>
    <cellStyle name="Финансовый 9" xfId="2330"/>
    <cellStyle name="Финансовый 9 2" xfId="2331"/>
    <cellStyle name="Хороший" xfId="2332"/>
    <cellStyle name="Хороший 2" xfId="2333"/>
    <cellStyle name="Хороший 3" xfId="2334"/>
    <cellStyle name="Џђћ–…ќ’ќ›‰" xfId="2335"/>
    <cellStyle name="アクセント 1" xfId="2336"/>
    <cellStyle name="アクセント 2" xfId="2337"/>
    <cellStyle name="アクセント 3" xfId="2338"/>
    <cellStyle name="アクセント 4" xfId="2339"/>
    <cellStyle name="アクセント 5" xfId="2340"/>
    <cellStyle name="アクセント 6" xfId="2341"/>
    <cellStyle name="タイトル" xfId="2342"/>
    <cellStyle name="チェック セル" xfId="2343"/>
    <cellStyle name="どちらでもない" xfId="2344"/>
    <cellStyle name="メモ" xfId="2345"/>
    <cellStyle name="リンク セル" xfId="2346"/>
    <cellStyle name="고정소숫점" xfId="2347"/>
    <cellStyle name="고정출력1" xfId="2348"/>
    <cellStyle name="고정출력2" xfId="2349"/>
    <cellStyle name="날짜" xfId="2350"/>
    <cellStyle name="달러" xfId="2351"/>
    <cellStyle name="뒤에 오는 하이퍼링크_3 item" xfId="2352"/>
    <cellStyle name="똿뗦먛귟 [0.00]_PRODUCT DETAIL Q1" xfId="2353"/>
    <cellStyle name="똿뗦먛귟_PRODUCT DETAIL Q1" xfId="2354"/>
    <cellStyle name="믅됞 [0.00]_PRODUCT DETAIL Q1" xfId="2355"/>
    <cellStyle name="믅됞_PRODUCT DETAIL Q1" xfId="2356"/>
    <cellStyle name="밍? [0]_엄넷?? " xfId="2357"/>
    <cellStyle name="밍?_엄넷?? " xfId="2358"/>
    <cellStyle name="백분율_95" xfId="2359"/>
    <cellStyle name="뷭?_BOOKSHIP" xfId="2360"/>
    <cellStyle name="뷰A? [0]_엄넷?? " xfId="2361"/>
    <cellStyle name="뷰A?_엄넷?? " xfId="2362"/>
    <cellStyle name="셈迷?XLS!check_filesche|_x0005_" xfId="2363"/>
    <cellStyle name="쉼표 [0]_03-01-##" xfId="2364"/>
    <cellStyle name="자리수" xfId="2365"/>
    <cellStyle name="자리수0" xfId="2366"/>
    <cellStyle name="콤마 [0]_#3이설 견적_준공내역총괄표 " xfId="2367"/>
    <cellStyle name="콤마 [ৌ]_관리항목_업종별 " xfId="2368"/>
    <cellStyle name="콤마,_x0005__x0014_" xfId="2369"/>
    <cellStyle name="콤마_#3이설 견적_준공내역총괄표 " xfId="2370"/>
    <cellStyle name="콸張悅渾 [0]_顧 " xfId="2371"/>
    <cellStyle name="콸張悅渾_顧 " xfId="2372"/>
    <cellStyle name="통윗 [0]_T-100 일반지 " xfId="2373"/>
    <cellStyle name="통화 [0]_0818이전지연품목" xfId="2374"/>
    <cellStyle name="통화_0818이전지연품목" xfId="2375"/>
    <cellStyle name="퍼센트" xfId="2376"/>
    <cellStyle name="표준_~att0F3C_V2001222(13.5JPH)_V200제조원가(13.5JPH ,해외 공기최종 )-해외수정" xfId="2377"/>
    <cellStyle name="퓭닉_ㅶA??絡 " xfId="2378"/>
    <cellStyle name="합산" xfId="2379"/>
    <cellStyle name="화폐기호" xfId="2380"/>
    <cellStyle name="화폐기호0" xfId="2381"/>
    <cellStyle name="횾" xfId="2382"/>
    <cellStyle name="入力" xfId="2383"/>
    <cellStyle name="出力" xfId="2384"/>
    <cellStyle name="咬訌裝?DAMAS" xfId="2385"/>
    <cellStyle name="咬訌裝?DMILSUMMARY" xfId="2386"/>
    <cellStyle name="咬訌裝?MAY" xfId="2387"/>
    <cellStyle name="咬訌裝?nexia-B3" xfId="2388"/>
    <cellStyle name="咬訌裝?nexia-B3 (2)" xfId="2389"/>
    <cellStyle name="咬訌裝?nexia-B3_1DB4C008" xfId="2390"/>
    <cellStyle name="咬訌裝?TICO" xfId="2391"/>
    <cellStyle name="咬訌裝?인 &quot;잿預?" xfId="2392"/>
    <cellStyle name="咬訌裝?了?茵?有猝 57.98)" xfId="2393"/>
    <cellStyle name="咬訌裝?剽. 妬增?(禎增設.)" xfId="2394"/>
    <cellStyle name="咬訌裝?咬狀瞬孼. (2)" xfId="2395"/>
    <cellStyle name="咬訌裝?楫" xfId="2396"/>
    <cellStyle name="咬訌裝?溢陰妖 " xfId="2397"/>
    <cellStyle name="咬訌裝?燮?腦鮑 (2)" xfId="2398"/>
    <cellStyle name="咬訌裝?贍鎭 " xfId="2399"/>
    <cellStyle name="咬訌裝?遽增1 (2)" xfId="2400"/>
    <cellStyle name="咬訌裝?遽增1 (3)" xfId="2401"/>
    <cellStyle name="咬訌裝?遽增1 (5)" xfId="2402"/>
    <cellStyle name="咬訌裝?遽增3" xfId="2403"/>
    <cellStyle name="咬訌裝?遽增6 (2)" xfId="2404"/>
    <cellStyle name="咬訌裝?靭增? 依?" xfId="2405"/>
    <cellStyle name="咬訌裝?顧 " xfId="2406"/>
    <cellStyle name="咬訌裝?駒읾" xfId="2407"/>
    <cellStyle name="常规_~0050847" xfId="2408"/>
    <cellStyle name="悪い" xfId="2409"/>
    <cellStyle name="桁区切り [0.00]_AP Features Summary Oct00 2" xfId="2410"/>
    <cellStyle name="桁区切り_AP Features Summary Oct00 2" xfId="2411"/>
    <cellStyle name="標準_03-01-02 240-u 100% List Revised3 Base" xfId="2412"/>
    <cellStyle name="良い" xfId="2413"/>
    <cellStyle name="見出し 1" xfId="2414"/>
    <cellStyle name="見出し 2" xfId="2415"/>
    <cellStyle name="見出し 3" xfId="2416"/>
    <cellStyle name="見出し 4" xfId="2417"/>
    <cellStyle name="計算" xfId="2418"/>
    <cellStyle name="説明文" xfId="2419"/>
    <cellStyle name="警告文" xfId="2420"/>
    <cellStyle name="逗壯章荻渾 [0]_顧 " xfId="2421"/>
    <cellStyle name="逗壯章荻渾_顧 " xfId="2422"/>
    <cellStyle name="通貨 [0.00]_AP Features Summary Oct00 2" xfId="2423"/>
    <cellStyle name="通貨_AP Features Summary Oct00 2" xfId="2424"/>
    <cellStyle name="集計" xfId="242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F106"/>
  <sheetViews>
    <sheetView showZeros="0" zoomScaleSheetLayoutView="100" workbookViewId="0" topLeftCell="A19">
      <selection activeCell="E39" sqref="E39"/>
    </sheetView>
  </sheetViews>
  <sheetFormatPr defaultColWidth="9.140625" defaultRowHeight="15"/>
  <cols>
    <col min="1" max="1" width="63.8515625" style="8" customWidth="1"/>
    <col min="2" max="2" width="5.7109375" style="8" customWidth="1"/>
    <col min="3" max="3" width="15.8515625" style="8" customWidth="1"/>
    <col min="4" max="4" width="18.140625" style="8" customWidth="1"/>
    <col min="5" max="16384" width="9.140625" style="8" customWidth="1"/>
  </cols>
  <sheetData>
    <row r="1" spans="1:4" ht="10.5" customHeight="1">
      <c r="A1" s="104"/>
      <c r="B1" s="104"/>
      <c r="C1" s="104"/>
      <c r="D1" s="104"/>
    </row>
    <row r="2" spans="1:4" ht="36" customHeight="1">
      <c r="A2" s="107" t="s">
        <v>182</v>
      </c>
      <c r="B2" s="108"/>
      <c r="C2" s="108"/>
      <c r="D2" s="108"/>
    </row>
    <row r="3" spans="1:4" ht="15.75">
      <c r="A3" s="108" t="s">
        <v>187</v>
      </c>
      <c r="B3" s="108"/>
      <c r="C3" s="108"/>
      <c r="D3" s="108"/>
    </row>
    <row r="4" spans="1:4" ht="12.75">
      <c r="A4" s="46" t="s">
        <v>183</v>
      </c>
      <c r="B4" s="47"/>
      <c r="C4" s="47"/>
      <c r="D4" s="47"/>
    </row>
    <row r="5" spans="1:4" ht="25.5">
      <c r="A5" s="48" t="s">
        <v>4</v>
      </c>
      <c r="B5" s="48" t="s">
        <v>5</v>
      </c>
      <c r="C5" s="49">
        <v>43831</v>
      </c>
      <c r="D5" s="49">
        <v>44105</v>
      </c>
    </row>
    <row r="6" spans="1:4" ht="12.75">
      <c r="A6" s="50"/>
      <c r="B6" s="51">
        <v>2</v>
      </c>
      <c r="C6" s="51"/>
      <c r="D6" s="51"/>
    </row>
    <row r="7" spans="1:4" ht="12.75" customHeight="1">
      <c r="A7" s="105" t="s">
        <v>6</v>
      </c>
      <c r="B7" s="106"/>
      <c r="C7" s="106"/>
      <c r="D7" s="106"/>
    </row>
    <row r="8" spans="1:4" ht="12.75">
      <c r="A8" s="52" t="s">
        <v>7</v>
      </c>
      <c r="B8" s="53"/>
      <c r="C8" s="53"/>
      <c r="D8" s="53"/>
    </row>
    <row r="9" spans="1:4" ht="12.75" customHeight="1">
      <c r="A9" s="54" t="s">
        <v>8</v>
      </c>
      <c r="B9" s="51">
        <v>10</v>
      </c>
      <c r="C9" s="98">
        <v>100383310.1</v>
      </c>
      <c r="D9" s="98">
        <v>114669831</v>
      </c>
    </row>
    <row r="10" spans="1:4" ht="12.75" customHeight="1">
      <c r="A10" s="54" t="s">
        <v>9</v>
      </c>
      <c r="B10" s="51">
        <v>11</v>
      </c>
      <c r="C10" s="98">
        <v>22326657.5</v>
      </c>
      <c r="D10" s="98">
        <v>25959123.5</v>
      </c>
    </row>
    <row r="11" spans="1:4" ht="12.75" customHeight="1">
      <c r="A11" s="55" t="s">
        <v>10</v>
      </c>
      <c r="B11" s="51">
        <v>12</v>
      </c>
      <c r="C11" s="99">
        <v>78056652.6</v>
      </c>
      <c r="D11" s="99">
        <v>88710707.5</v>
      </c>
    </row>
    <row r="12" spans="1:4" ht="12.75" customHeight="1">
      <c r="A12" s="57" t="s">
        <v>11</v>
      </c>
      <c r="B12" s="51"/>
      <c r="C12" s="51"/>
      <c r="D12" s="51"/>
    </row>
    <row r="13" spans="1:4" ht="12.75">
      <c r="A13" s="55" t="s">
        <v>12</v>
      </c>
      <c r="B13" s="51">
        <v>20</v>
      </c>
      <c r="C13" s="51"/>
      <c r="D13" s="51"/>
    </row>
    <row r="14" spans="1:4" ht="12.75">
      <c r="A14" s="55" t="s">
        <v>13</v>
      </c>
      <c r="B14" s="51">
        <v>21</v>
      </c>
      <c r="C14" s="51"/>
      <c r="D14" s="51"/>
    </row>
    <row r="15" spans="1:4" ht="12.75">
      <c r="A15" s="55" t="s">
        <v>14</v>
      </c>
      <c r="B15" s="51">
        <v>22</v>
      </c>
      <c r="C15" s="56">
        <f>C13-C14</f>
        <v>0</v>
      </c>
      <c r="D15" s="56">
        <f>D13-D14</f>
        <v>0</v>
      </c>
    </row>
    <row r="16" spans="1:4" ht="25.5">
      <c r="A16" s="52" t="s">
        <v>15</v>
      </c>
      <c r="B16" s="58">
        <v>30</v>
      </c>
      <c r="C16" s="100">
        <v>17856.6</v>
      </c>
      <c r="D16" s="56">
        <v>17856.6</v>
      </c>
    </row>
    <row r="17" spans="1:4" ht="12.75">
      <c r="A17" s="55" t="s">
        <v>16</v>
      </c>
      <c r="B17" s="51">
        <v>40</v>
      </c>
      <c r="C17" s="51">
        <v>17856.6</v>
      </c>
      <c r="D17" s="51">
        <v>17856.6</v>
      </c>
    </row>
    <row r="18" spans="1:4" ht="12.75">
      <c r="A18" s="55" t="s">
        <v>17</v>
      </c>
      <c r="B18" s="51">
        <v>50</v>
      </c>
      <c r="C18" s="51"/>
      <c r="D18" s="51"/>
    </row>
    <row r="19" spans="1:4" ht="12.75">
      <c r="A19" s="55" t="s">
        <v>18</v>
      </c>
      <c r="B19" s="51">
        <v>60</v>
      </c>
      <c r="C19" s="51"/>
      <c r="D19" s="51"/>
    </row>
    <row r="20" spans="1:4" ht="12.75">
      <c r="A20" s="55" t="s">
        <v>19</v>
      </c>
      <c r="B20" s="51">
        <v>70</v>
      </c>
      <c r="C20" s="51"/>
      <c r="D20" s="51"/>
    </row>
    <row r="21" spans="1:4" ht="12.75">
      <c r="A21" s="55" t="s">
        <v>20</v>
      </c>
      <c r="B21" s="51">
        <v>80</v>
      </c>
      <c r="C21" s="51"/>
      <c r="D21" s="51"/>
    </row>
    <row r="22" spans="1:4" ht="12.75">
      <c r="A22" s="55" t="s">
        <v>21</v>
      </c>
      <c r="B22" s="51">
        <v>90</v>
      </c>
      <c r="C22" s="51"/>
      <c r="D22" s="51"/>
    </row>
    <row r="23" spans="1:4" ht="12.75">
      <c r="A23" s="55" t="s">
        <v>22</v>
      </c>
      <c r="B23" s="51">
        <v>100</v>
      </c>
      <c r="C23" s="98">
        <v>5755823.9</v>
      </c>
      <c r="D23" s="98">
        <v>21849907.2</v>
      </c>
    </row>
    <row r="24" spans="1:4" ht="12.75">
      <c r="A24" s="55" t="s">
        <v>23</v>
      </c>
      <c r="B24" s="51">
        <v>110</v>
      </c>
      <c r="C24" s="51"/>
      <c r="D24" s="51"/>
    </row>
    <row r="25" spans="1:4" ht="12.75">
      <c r="A25" s="55" t="s">
        <v>24</v>
      </c>
      <c r="B25" s="59">
        <v>111</v>
      </c>
      <c r="C25" s="59"/>
      <c r="D25" s="59"/>
    </row>
    <row r="26" spans="1:4" ht="12.75">
      <c r="A26" s="55" t="s">
        <v>25</v>
      </c>
      <c r="B26" s="51">
        <v>120</v>
      </c>
      <c r="C26" s="51"/>
      <c r="D26" s="51"/>
    </row>
    <row r="27" spans="1:4" ht="12.75">
      <c r="A27" s="60" t="s">
        <v>26</v>
      </c>
      <c r="B27" s="61">
        <v>130</v>
      </c>
      <c r="C27" s="99">
        <v>83830333.1</v>
      </c>
      <c r="D27" s="99">
        <v>110578471.3</v>
      </c>
    </row>
    <row r="28" spans="1:4" ht="27.75" customHeight="1">
      <c r="A28" s="109" t="s">
        <v>27</v>
      </c>
      <c r="B28" s="110"/>
      <c r="C28" s="110"/>
      <c r="D28" s="110"/>
    </row>
    <row r="29" spans="1:4" ht="12.75">
      <c r="A29" s="62" t="s">
        <v>28</v>
      </c>
      <c r="B29" s="63">
        <v>140</v>
      </c>
      <c r="C29" s="100">
        <v>747437.8</v>
      </c>
      <c r="D29" s="100">
        <v>326056.5</v>
      </c>
    </row>
    <row r="30" spans="1:4" ht="12.75">
      <c r="A30" s="55" t="s">
        <v>29</v>
      </c>
      <c r="B30" s="51">
        <v>150</v>
      </c>
      <c r="C30" s="63">
        <v>747437.8</v>
      </c>
      <c r="D30" s="100">
        <v>326056.5</v>
      </c>
    </row>
    <row r="31" spans="1:4" ht="12.75">
      <c r="A31" s="55" t="s">
        <v>30</v>
      </c>
      <c r="B31" s="51">
        <v>160</v>
      </c>
      <c r="C31" s="51"/>
      <c r="D31" s="51"/>
    </row>
    <row r="32" spans="1:4" ht="12.75">
      <c r="A32" s="55" t="s">
        <v>31</v>
      </c>
      <c r="B32" s="51">
        <v>170</v>
      </c>
      <c r="C32" s="51"/>
      <c r="D32" s="51"/>
    </row>
    <row r="33" spans="1:4" ht="12.75">
      <c r="A33" s="55" t="s">
        <v>32</v>
      </c>
      <c r="B33" s="51">
        <v>180</v>
      </c>
      <c r="C33" s="51"/>
      <c r="D33" s="51"/>
    </row>
    <row r="34" spans="1:4" ht="12.75">
      <c r="A34" s="55" t="s">
        <v>33</v>
      </c>
      <c r="B34" s="51">
        <v>190</v>
      </c>
      <c r="C34" s="51"/>
      <c r="D34" s="51"/>
    </row>
    <row r="35" spans="1:4" ht="12.75">
      <c r="A35" s="55" t="s">
        <v>34</v>
      </c>
      <c r="B35" s="51">
        <v>200</v>
      </c>
      <c r="C35" s="51"/>
      <c r="D35" s="51"/>
    </row>
    <row r="36" spans="1:4" ht="12.75">
      <c r="A36" s="57" t="s">
        <v>135</v>
      </c>
      <c r="B36" s="58">
        <v>210</v>
      </c>
      <c r="C36" s="99">
        <v>10601063.6</v>
      </c>
      <c r="D36" s="99">
        <v>26880221.9</v>
      </c>
    </row>
    <row r="37" spans="1:4" ht="12.75">
      <c r="A37" s="55" t="s">
        <v>24</v>
      </c>
      <c r="B37" s="58"/>
      <c r="C37" s="58"/>
      <c r="D37" s="58"/>
    </row>
    <row r="38" spans="1:4" ht="12.75">
      <c r="A38" s="55" t="s">
        <v>35</v>
      </c>
      <c r="B38" s="51">
        <v>220</v>
      </c>
      <c r="C38" s="51"/>
      <c r="D38" s="51"/>
    </row>
    <row r="39" spans="1:4" ht="12.75">
      <c r="A39" s="55" t="s">
        <v>36</v>
      </c>
      <c r="B39" s="51">
        <v>230</v>
      </c>
      <c r="C39" s="51"/>
      <c r="D39" s="51"/>
    </row>
    <row r="40" spans="1:4" ht="12.75">
      <c r="A40" s="55" t="s">
        <v>37</v>
      </c>
      <c r="B40" s="51">
        <v>240</v>
      </c>
      <c r="C40" s="51"/>
      <c r="D40" s="51"/>
    </row>
    <row r="41" spans="1:4" ht="12.75">
      <c r="A41" s="55" t="s">
        <v>38</v>
      </c>
      <c r="B41" s="51">
        <v>250</v>
      </c>
      <c r="C41" s="51"/>
      <c r="D41" s="51"/>
    </row>
    <row r="42" spans="1:4" ht="12.75">
      <c r="A42" s="55" t="s">
        <v>39</v>
      </c>
      <c r="B42" s="51">
        <v>260</v>
      </c>
      <c r="C42" s="98">
        <v>4813492.7</v>
      </c>
      <c r="D42" s="98">
        <v>13873022.5</v>
      </c>
    </row>
    <row r="43" spans="1:4" ht="12.75">
      <c r="A43" s="55" t="s">
        <v>40</v>
      </c>
      <c r="B43" s="51">
        <v>270</v>
      </c>
      <c r="C43" s="51">
        <v>700776.7</v>
      </c>
      <c r="D43" s="98">
        <v>4324001.5</v>
      </c>
    </row>
    <row r="44" spans="1:4" ht="15.75" customHeight="1">
      <c r="A44" s="55" t="s">
        <v>41</v>
      </c>
      <c r="B44" s="51">
        <v>280</v>
      </c>
      <c r="C44" s="51"/>
      <c r="D44" s="51"/>
    </row>
    <row r="45" spans="1:4" ht="12.75">
      <c r="A45" s="55" t="s">
        <v>42</v>
      </c>
      <c r="B45" s="51">
        <v>290</v>
      </c>
      <c r="C45" s="51"/>
      <c r="D45" s="51"/>
    </row>
    <row r="46" spans="1:4" ht="12.75">
      <c r="A46" s="55" t="s">
        <v>43</v>
      </c>
      <c r="B46" s="51">
        <v>300</v>
      </c>
      <c r="C46" s="51">
        <v>15432.4</v>
      </c>
      <c r="D46" s="98">
        <v>17893.4</v>
      </c>
    </row>
    <row r="47" spans="1:4" ht="12.75">
      <c r="A47" s="55" t="s">
        <v>44</v>
      </c>
      <c r="B47" s="51">
        <v>310</v>
      </c>
      <c r="C47" s="51">
        <v>5071361.8</v>
      </c>
      <c r="D47" s="98">
        <v>8665304.5</v>
      </c>
    </row>
    <row r="48" spans="1:4" ht="12.75">
      <c r="A48" s="57" t="s">
        <v>45</v>
      </c>
      <c r="B48" s="58">
        <v>320</v>
      </c>
      <c r="C48" s="56">
        <v>917729.7</v>
      </c>
      <c r="D48" s="99">
        <v>821373.3</v>
      </c>
    </row>
    <row r="49" spans="1:4" ht="12.75">
      <c r="A49" s="55" t="s">
        <v>46</v>
      </c>
      <c r="B49" s="51">
        <v>330</v>
      </c>
      <c r="C49" s="51"/>
      <c r="D49" s="51"/>
    </row>
    <row r="50" spans="1:4" ht="12.75">
      <c r="A50" s="55" t="s">
        <v>47</v>
      </c>
      <c r="B50" s="51">
        <v>340</v>
      </c>
      <c r="C50" s="51">
        <v>917729.7</v>
      </c>
      <c r="D50" s="98">
        <v>821373.3</v>
      </c>
    </row>
    <row r="51" spans="1:4" ht="12.75">
      <c r="A51" s="55" t="s">
        <v>48</v>
      </c>
      <c r="B51" s="51">
        <v>350</v>
      </c>
      <c r="C51" s="51"/>
      <c r="D51" s="51"/>
    </row>
    <row r="52" spans="1:4" ht="12.75">
      <c r="A52" s="55" t="s">
        <v>49</v>
      </c>
      <c r="B52" s="51">
        <v>360</v>
      </c>
      <c r="C52" s="51"/>
      <c r="D52" s="51"/>
    </row>
    <row r="53" spans="1:4" ht="12.75">
      <c r="A53" s="55" t="s">
        <v>50</v>
      </c>
      <c r="B53" s="51">
        <v>370</v>
      </c>
      <c r="C53" s="51"/>
      <c r="D53" s="51"/>
    </row>
    <row r="54" spans="1:4" ht="12.75">
      <c r="A54" s="55" t="s">
        <v>51</v>
      </c>
      <c r="B54" s="51">
        <v>380</v>
      </c>
      <c r="C54" s="51"/>
      <c r="D54" s="51"/>
    </row>
    <row r="55" spans="1:4" ht="12.75">
      <c r="A55" s="57" t="s">
        <v>52</v>
      </c>
      <c r="B55" s="58">
        <v>390</v>
      </c>
      <c r="C55" s="56">
        <v>12266231.1</v>
      </c>
      <c r="D55" s="99">
        <v>28027651.7</v>
      </c>
    </row>
    <row r="56" spans="1:4" ht="12.75">
      <c r="A56" s="57" t="s">
        <v>53</v>
      </c>
      <c r="B56" s="58">
        <v>400</v>
      </c>
      <c r="C56" s="56">
        <v>96096564.2</v>
      </c>
      <c r="D56" s="99">
        <v>138606123</v>
      </c>
    </row>
    <row r="57" spans="1:4" ht="25.5">
      <c r="A57" s="48" t="s">
        <v>4</v>
      </c>
      <c r="B57" s="48" t="s">
        <v>5</v>
      </c>
      <c r="C57" s="48"/>
      <c r="D57" s="48"/>
    </row>
    <row r="58" spans="1:4" ht="12.75">
      <c r="A58" s="50"/>
      <c r="B58" s="51">
        <v>2</v>
      </c>
      <c r="C58" s="51"/>
      <c r="D58" s="51"/>
    </row>
    <row r="59" spans="1:4" ht="12.75" customHeight="1">
      <c r="A59" s="105" t="s">
        <v>54</v>
      </c>
      <c r="B59" s="106"/>
      <c r="C59" s="106"/>
      <c r="D59" s="106"/>
    </row>
    <row r="60" spans="1:4" ht="12.75">
      <c r="A60" s="55" t="s">
        <v>55</v>
      </c>
      <c r="B60" s="51">
        <v>410</v>
      </c>
      <c r="C60" s="51">
        <v>29293055.7</v>
      </c>
      <c r="D60" s="98">
        <v>43939583.6</v>
      </c>
    </row>
    <row r="61" spans="1:4" ht="12.75">
      <c r="A61" s="55" t="s">
        <v>56</v>
      </c>
      <c r="B61" s="51">
        <v>420</v>
      </c>
      <c r="C61" s="51"/>
      <c r="D61" s="51"/>
    </row>
    <row r="62" spans="1:4" ht="12.75">
      <c r="A62" s="55" t="s">
        <v>57</v>
      </c>
      <c r="B62" s="51">
        <v>430</v>
      </c>
      <c r="C62" s="51">
        <v>33835868.7</v>
      </c>
      <c r="D62" s="98">
        <v>34654191.7</v>
      </c>
    </row>
    <row r="63" spans="1:4" ht="12.75">
      <c r="A63" s="55" t="s">
        <v>58</v>
      </c>
      <c r="B63" s="51">
        <v>440</v>
      </c>
      <c r="C63" s="51"/>
      <c r="D63" s="51"/>
    </row>
    <row r="64" spans="1:6" ht="12.75">
      <c r="A64" s="55" t="s">
        <v>59</v>
      </c>
      <c r="B64" s="51">
        <v>450</v>
      </c>
      <c r="C64" s="51">
        <v>25623267.7</v>
      </c>
      <c r="D64" s="98">
        <v>21188507</v>
      </c>
      <c r="F64" s="42"/>
    </row>
    <row r="65" spans="1:4" ht="12.75">
      <c r="A65" s="55" t="s">
        <v>60</v>
      </c>
      <c r="B65" s="51">
        <v>460</v>
      </c>
      <c r="C65" s="51"/>
      <c r="D65" s="51"/>
    </row>
    <row r="66" spans="1:4" ht="12.75">
      <c r="A66" s="55" t="s">
        <v>61</v>
      </c>
      <c r="B66" s="51">
        <v>470</v>
      </c>
      <c r="C66" s="51"/>
      <c r="D66" s="51"/>
    </row>
    <row r="67" spans="1:4" ht="12.75">
      <c r="A67" s="57" t="s">
        <v>62</v>
      </c>
      <c r="B67" s="58">
        <v>480</v>
      </c>
      <c r="C67" s="56">
        <v>88752192.1</v>
      </c>
      <c r="D67" s="99">
        <v>99782282.3</v>
      </c>
    </row>
    <row r="68" spans="1:4" ht="12.75">
      <c r="A68" s="105" t="s">
        <v>63</v>
      </c>
      <c r="B68" s="106"/>
      <c r="C68" s="106"/>
      <c r="D68" s="106"/>
    </row>
    <row r="69" spans="1:4" ht="27" customHeight="1">
      <c r="A69" s="55" t="s">
        <v>64</v>
      </c>
      <c r="B69" s="51">
        <v>490</v>
      </c>
      <c r="C69" s="56"/>
      <c r="D69" s="56"/>
    </row>
    <row r="70" spans="1:4" ht="24" customHeight="1">
      <c r="A70" s="55" t="s">
        <v>65</v>
      </c>
      <c r="B70" s="51">
        <v>491</v>
      </c>
      <c r="C70" s="56"/>
      <c r="D70" s="56"/>
    </row>
    <row r="71" spans="1:4" ht="12.75">
      <c r="A71" s="55" t="s">
        <v>66</v>
      </c>
      <c r="B71" s="51">
        <v>492</v>
      </c>
      <c r="C71" s="51"/>
      <c r="D71" s="51"/>
    </row>
    <row r="72" spans="1:4" ht="12.75">
      <c r="A72" s="55" t="s">
        <v>67</v>
      </c>
      <c r="B72" s="51">
        <v>500</v>
      </c>
      <c r="C72" s="51"/>
      <c r="D72" s="51"/>
    </row>
    <row r="73" spans="1:4" ht="12.75">
      <c r="A73" s="55" t="s">
        <v>68</v>
      </c>
      <c r="B73" s="51">
        <v>510</v>
      </c>
      <c r="C73" s="51"/>
      <c r="D73" s="51"/>
    </row>
    <row r="74" spans="1:4" ht="25.5">
      <c r="A74" s="55" t="s">
        <v>69</v>
      </c>
      <c r="B74" s="51">
        <v>520</v>
      </c>
      <c r="C74" s="51"/>
      <c r="D74" s="51"/>
    </row>
    <row r="75" spans="1:4" ht="12.75">
      <c r="A75" s="55" t="s">
        <v>70</v>
      </c>
      <c r="B75" s="51">
        <v>530</v>
      </c>
      <c r="C75" s="51"/>
      <c r="D75" s="51"/>
    </row>
    <row r="76" spans="1:4" ht="25.5">
      <c r="A76" s="55" t="s">
        <v>71</v>
      </c>
      <c r="B76" s="51">
        <v>540</v>
      </c>
      <c r="C76" s="51"/>
      <c r="D76" s="51"/>
    </row>
    <row r="77" spans="1:4" ht="12.75">
      <c r="A77" s="55" t="s">
        <v>72</v>
      </c>
      <c r="B77" s="51">
        <v>550</v>
      </c>
      <c r="C77" s="51"/>
      <c r="D77" s="51"/>
    </row>
    <row r="78" spans="1:4" ht="12.75">
      <c r="A78" s="55" t="s">
        <v>73</v>
      </c>
      <c r="B78" s="51">
        <v>560</v>
      </c>
      <c r="C78" s="51"/>
      <c r="D78" s="51"/>
    </row>
    <row r="79" spans="1:4" ht="12.75">
      <c r="A79" s="55" t="s">
        <v>74</v>
      </c>
      <c r="B79" s="51">
        <v>570</v>
      </c>
      <c r="C79" s="51"/>
      <c r="D79" s="51"/>
    </row>
    <row r="80" spans="1:4" ht="12.75">
      <c r="A80" s="55" t="s">
        <v>75</v>
      </c>
      <c r="B80" s="51">
        <v>580</v>
      </c>
      <c r="C80" s="51"/>
      <c r="D80" s="51"/>
    </row>
    <row r="81" spans="1:4" ht="12.75">
      <c r="A81" s="55" t="s">
        <v>76</v>
      </c>
      <c r="B81" s="51">
        <v>590</v>
      </c>
      <c r="C81" s="51"/>
      <c r="D81" s="51"/>
    </row>
    <row r="82" spans="1:4" ht="25.5">
      <c r="A82" s="57" t="s">
        <v>77</v>
      </c>
      <c r="B82" s="58">
        <v>600</v>
      </c>
      <c r="C82" s="56">
        <v>7344372.2</v>
      </c>
      <c r="D82" s="100">
        <v>38823840.7</v>
      </c>
    </row>
    <row r="83" spans="1:4" ht="25.5">
      <c r="A83" s="64" t="s">
        <v>78</v>
      </c>
      <c r="B83" s="51">
        <v>601</v>
      </c>
      <c r="C83" s="56">
        <v>5343400.2</v>
      </c>
      <c r="D83" s="100">
        <v>24823145.7</v>
      </c>
    </row>
    <row r="84" spans="1:4" ht="12.75">
      <c r="A84" s="55" t="s">
        <v>79</v>
      </c>
      <c r="B84" s="51">
        <v>602</v>
      </c>
      <c r="C84" s="51"/>
      <c r="D84" s="51"/>
    </row>
    <row r="85" spans="1:4" ht="12.75">
      <c r="A85" s="55" t="s">
        <v>80</v>
      </c>
      <c r="B85" s="51">
        <v>610</v>
      </c>
      <c r="C85" s="51">
        <v>155098.2</v>
      </c>
      <c r="D85" s="98">
        <v>187639.5</v>
      </c>
    </row>
    <row r="86" spans="1:4" ht="12.75">
      <c r="A86" s="55" t="s">
        <v>81</v>
      </c>
      <c r="B86" s="51">
        <v>620</v>
      </c>
      <c r="C86" s="51"/>
      <c r="D86" s="51"/>
    </row>
    <row r="87" spans="1:4" ht="12.75">
      <c r="A87" s="55" t="s">
        <v>82</v>
      </c>
      <c r="B87" s="51">
        <v>630</v>
      </c>
      <c r="C87" s="51"/>
      <c r="D87" s="51"/>
    </row>
    <row r="88" spans="1:4" ht="12.75">
      <c r="A88" s="55" t="s">
        <v>83</v>
      </c>
      <c r="B88" s="51">
        <v>640</v>
      </c>
      <c r="C88" s="51">
        <v>972</v>
      </c>
      <c r="D88" s="98">
        <v>695</v>
      </c>
    </row>
    <row r="89" spans="1:4" ht="12.75">
      <c r="A89" s="55" t="s">
        <v>84</v>
      </c>
      <c r="B89" s="51">
        <v>650</v>
      </c>
      <c r="C89" s="51"/>
      <c r="D89" s="51"/>
    </row>
    <row r="90" spans="1:4" ht="12.75">
      <c r="A90" s="55" t="s">
        <v>84</v>
      </c>
      <c r="B90" s="51">
        <v>660</v>
      </c>
      <c r="C90" s="51"/>
      <c r="D90" s="51"/>
    </row>
    <row r="91" spans="1:4" ht="12.75">
      <c r="A91" s="55" t="s">
        <v>85</v>
      </c>
      <c r="B91" s="51">
        <v>670</v>
      </c>
      <c r="C91" s="51">
        <v>2025104.8</v>
      </c>
      <c r="D91" s="98">
        <v>20857637.7</v>
      </c>
    </row>
    <row r="92" spans="1:4" ht="12.75">
      <c r="A92" s="55" t="s">
        <v>86</v>
      </c>
      <c r="B92" s="51">
        <v>680</v>
      </c>
      <c r="C92" s="51">
        <v>2153410</v>
      </c>
      <c r="D92" s="98">
        <v>1502756.7</v>
      </c>
    </row>
    <row r="93" spans="1:4" ht="12.75">
      <c r="A93" s="55" t="s">
        <v>87</v>
      </c>
      <c r="B93" s="51">
        <v>690</v>
      </c>
      <c r="C93" s="51"/>
      <c r="D93" s="51"/>
    </row>
    <row r="94" spans="1:4" ht="12.75">
      <c r="A94" s="55" t="s">
        <v>88</v>
      </c>
      <c r="B94" s="51">
        <v>700</v>
      </c>
      <c r="C94" s="51">
        <v>114191.5</v>
      </c>
      <c r="D94" s="98">
        <v>224531.6</v>
      </c>
    </row>
    <row r="95" spans="1:4" ht="12.75">
      <c r="A95" s="55" t="s">
        <v>89</v>
      </c>
      <c r="B95" s="51">
        <v>710</v>
      </c>
      <c r="C95" s="51">
        <v>496798.9</v>
      </c>
      <c r="D95" s="98">
        <v>410801</v>
      </c>
    </row>
    <row r="96" spans="1:4" ht="12.75">
      <c r="A96" s="55" t="s">
        <v>90</v>
      </c>
      <c r="B96" s="51">
        <v>720</v>
      </c>
      <c r="C96" s="51">
        <v>65670.8</v>
      </c>
      <c r="D96" s="98">
        <v>745686.2</v>
      </c>
    </row>
    <row r="97" spans="1:4" ht="12.75">
      <c r="A97" s="55" t="s">
        <v>91</v>
      </c>
      <c r="B97" s="51">
        <v>730</v>
      </c>
      <c r="C97" s="51">
        <v>2000000</v>
      </c>
      <c r="D97" s="98">
        <v>14000000</v>
      </c>
    </row>
    <row r="98" spans="1:4" ht="12.75">
      <c r="A98" s="55" t="s">
        <v>92</v>
      </c>
      <c r="B98" s="51">
        <v>740</v>
      </c>
      <c r="C98" s="51"/>
      <c r="D98" s="51"/>
    </row>
    <row r="99" spans="1:4" ht="12.75">
      <c r="A99" s="55" t="s">
        <v>93</v>
      </c>
      <c r="B99" s="51">
        <v>750</v>
      </c>
      <c r="C99" s="51"/>
      <c r="D99" s="51"/>
    </row>
    <row r="100" spans="1:4" ht="12.75">
      <c r="A100" s="55" t="s">
        <v>94</v>
      </c>
      <c r="B100" s="51">
        <v>760</v>
      </c>
      <c r="C100" s="51">
        <v>333126</v>
      </c>
      <c r="D100" s="98">
        <v>894093</v>
      </c>
    </row>
    <row r="101" spans="1:4" ht="12.75">
      <c r="A101" s="57" t="s">
        <v>95</v>
      </c>
      <c r="B101" s="58">
        <v>770</v>
      </c>
      <c r="C101" s="56">
        <f>C82+C69</f>
        <v>7344372.2</v>
      </c>
      <c r="D101" s="99">
        <v>38823840.7</v>
      </c>
    </row>
    <row r="102" spans="1:6" ht="12.75">
      <c r="A102" s="57" t="s">
        <v>96</v>
      </c>
      <c r="B102" s="58">
        <v>780</v>
      </c>
      <c r="C102" s="56">
        <f>C67+C101</f>
        <v>96096564.3</v>
      </c>
      <c r="D102" s="99">
        <v>138606123</v>
      </c>
      <c r="E102" s="42"/>
      <c r="F102" s="42"/>
    </row>
    <row r="103" spans="1:4" s="11" customFormat="1" ht="15.75">
      <c r="A103" s="9"/>
      <c r="B103" s="10"/>
      <c r="C103" s="31">
        <f>C56-C102</f>
        <v>-0.09999999403953552</v>
      </c>
      <c r="D103" s="31">
        <f>D56-D102</f>
        <v>0</v>
      </c>
    </row>
    <row r="104" spans="1:4" s="11" customFormat="1" ht="15.75">
      <c r="A104" s="9"/>
      <c r="B104" s="10"/>
      <c r="C104" s="10"/>
      <c r="D104" s="10"/>
    </row>
    <row r="105" spans="1:4" ht="12.75">
      <c r="A105" s="12"/>
      <c r="B105" s="13"/>
      <c r="C105" s="13"/>
      <c r="D105" s="13"/>
    </row>
    <row r="106" spans="1:4" ht="12.75">
      <c r="A106" s="13"/>
      <c r="B106" s="13"/>
      <c r="C106" s="13"/>
      <c r="D106" s="13"/>
    </row>
  </sheetData>
  <sheetProtection/>
  <mergeCells count="7">
    <mergeCell ref="A1:D1"/>
    <mergeCell ref="A68:D68"/>
    <mergeCell ref="A2:D2"/>
    <mergeCell ref="A7:D7"/>
    <mergeCell ref="A28:D28"/>
    <mergeCell ref="A59:D59"/>
    <mergeCell ref="A3:D3"/>
  </mergeCells>
  <conditionalFormatting sqref="C103">
    <cfRule type="cellIs" priority="1" dxfId="1" operator="equal" stopIfTrue="1">
      <formula>0</formula>
    </cfRule>
  </conditionalFormatting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portrait" paperSize="9" r:id="rId1"/>
  <rowBreaks count="1" manualBreakCount="1">
    <brk id="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J47"/>
  <sheetViews>
    <sheetView showZeros="0" zoomScale="115" zoomScaleNormal="115" zoomScaleSheetLayoutView="100" zoomScalePageLayoutView="0" workbookViewId="0" topLeftCell="A1">
      <selection activeCell="G37" sqref="G37"/>
    </sheetView>
  </sheetViews>
  <sheetFormatPr defaultColWidth="9.140625" defaultRowHeight="15"/>
  <cols>
    <col min="1" max="1" width="66.8515625" style="14" customWidth="1"/>
    <col min="2" max="2" width="6.8515625" style="15" customWidth="1"/>
    <col min="3" max="3" width="8.140625" style="15" hidden="1" customWidth="1"/>
    <col min="4" max="4" width="8.7109375" style="15" hidden="1" customWidth="1"/>
    <col min="5" max="5" width="7.8515625" style="15" hidden="1" customWidth="1"/>
    <col min="6" max="6" width="8.7109375" style="15" hidden="1" customWidth="1"/>
    <col min="7" max="7" width="15.7109375" style="15" customWidth="1"/>
    <col min="8" max="16384" width="9.140625" style="15" customWidth="1"/>
  </cols>
  <sheetData>
    <row r="1" ht="7.5" customHeight="1"/>
    <row r="2" ht="7.5" customHeight="1"/>
    <row r="3" spans="1:7" ht="15.75">
      <c r="A3" s="111" t="s">
        <v>130</v>
      </c>
      <c r="B3" s="111"/>
      <c r="C3" s="111"/>
      <c r="D3" s="111"/>
      <c r="E3" s="111"/>
      <c r="F3" s="111"/>
      <c r="G3" s="4"/>
    </row>
    <row r="4" spans="1:7" ht="15.75">
      <c r="A4" s="111" t="s">
        <v>184</v>
      </c>
      <c r="B4" s="111"/>
      <c r="C4" s="111"/>
      <c r="D4" s="111"/>
      <c r="E4" s="111"/>
      <c r="F4" s="111"/>
      <c r="G4" s="4"/>
    </row>
    <row r="5" spans="1:7" ht="15">
      <c r="A5" s="112" t="str">
        <f>'Форма №1'!A3</f>
        <v>за  4 квартал  2021 г. </v>
      </c>
      <c r="B5" s="112"/>
      <c r="C5" s="112"/>
      <c r="D5" s="112"/>
      <c r="E5" s="112"/>
      <c r="F5" s="112"/>
      <c r="G5" s="3"/>
    </row>
    <row r="6" ht="5.25" customHeight="1"/>
    <row r="7" spans="1:7" ht="18.75" customHeight="1">
      <c r="A7" s="113" t="s">
        <v>97</v>
      </c>
      <c r="B7" s="115" t="s">
        <v>98</v>
      </c>
      <c r="C7" s="115">
        <v>2014</v>
      </c>
      <c r="D7" s="115"/>
      <c r="E7" s="115">
        <v>2015</v>
      </c>
      <c r="F7" s="115"/>
      <c r="G7" s="2">
        <v>2021</v>
      </c>
    </row>
    <row r="8" spans="1:7" ht="31.5" customHeight="1">
      <c r="A8" s="114"/>
      <c r="B8" s="115"/>
      <c r="C8" s="2" t="s">
        <v>99</v>
      </c>
      <c r="D8" s="2" t="s">
        <v>100</v>
      </c>
      <c r="E8" s="2" t="s">
        <v>99</v>
      </c>
      <c r="F8" s="2" t="s">
        <v>101</v>
      </c>
      <c r="G8" s="2" t="s">
        <v>180</v>
      </c>
    </row>
    <row r="9" spans="1:7" ht="11.2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/>
    </row>
    <row r="10" spans="1:7" ht="11.25">
      <c r="A10" s="17" t="s">
        <v>102</v>
      </c>
      <c r="B10" s="18">
        <v>10</v>
      </c>
      <c r="C10" s="19"/>
      <c r="D10" s="19">
        <v>20651325</v>
      </c>
      <c r="E10" s="19"/>
      <c r="F10" s="19">
        <v>20788317</v>
      </c>
      <c r="G10" s="19">
        <v>54464721</v>
      </c>
    </row>
    <row r="11" spans="1:7" ht="11.25">
      <c r="A11" s="17" t="s">
        <v>103</v>
      </c>
      <c r="B11" s="18">
        <v>20</v>
      </c>
      <c r="C11" s="19"/>
      <c r="D11" s="19">
        <v>10704018</v>
      </c>
      <c r="E11" s="19"/>
      <c r="F11" s="19">
        <v>10862477</v>
      </c>
      <c r="G11" s="19"/>
    </row>
    <row r="12" spans="1:7" ht="12.75" customHeight="1">
      <c r="A12" s="20" t="s">
        <v>104</v>
      </c>
      <c r="B12" s="21">
        <v>30</v>
      </c>
      <c r="C12" s="22">
        <f>C10-C11</f>
        <v>0</v>
      </c>
      <c r="D12" s="22">
        <f>D10-D11</f>
        <v>9947307</v>
      </c>
      <c r="E12" s="22">
        <f>E10-E11</f>
        <v>0</v>
      </c>
      <c r="F12" s="22">
        <f>F10-F11</f>
        <v>9925840</v>
      </c>
      <c r="G12" s="101">
        <v>54464721</v>
      </c>
    </row>
    <row r="13" spans="1:7" ht="12.75">
      <c r="A13" s="20" t="s">
        <v>105</v>
      </c>
      <c r="B13" s="23">
        <v>40</v>
      </c>
      <c r="C13" s="22">
        <f>C14+C15+C16+C17</f>
        <v>0</v>
      </c>
      <c r="D13" s="22">
        <f>D14+D15+D16+D17</f>
        <v>3650589</v>
      </c>
      <c r="E13" s="22">
        <f>E14+E15+E16+E17</f>
        <v>0</v>
      </c>
      <c r="F13" s="22">
        <f>F14+F15+F16+F17</f>
        <v>5034096</v>
      </c>
      <c r="G13" s="101">
        <v>28583127.4</v>
      </c>
    </row>
    <row r="14" spans="1:7" ht="11.25">
      <c r="A14" s="17" t="s">
        <v>123</v>
      </c>
      <c r="B14" s="24">
        <v>50</v>
      </c>
      <c r="C14" s="19"/>
      <c r="D14" s="19">
        <v>2494742</v>
      </c>
      <c r="E14" s="19"/>
      <c r="F14" s="19">
        <v>3052882</v>
      </c>
      <c r="G14" s="19"/>
    </row>
    <row r="15" spans="1:7" ht="12.75">
      <c r="A15" s="17" t="s">
        <v>124</v>
      </c>
      <c r="B15" s="18">
        <v>60</v>
      </c>
      <c r="C15" s="19"/>
      <c r="D15" s="19">
        <v>805637</v>
      </c>
      <c r="E15" s="19"/>
      <c r="F15" s="19">
        <v>1068473</v>
      </c>
      <c r="G15" s="102">
        <v>13485693.8</v>
      </c>
    </row>
    <row r="16" spans="1:7" ht="12.75">
      <c r="A16" s="17" t="s">
        <v>125</v>
      </c>
      <c r="B16" s="18">
        <v>70</v>
      </c>
      <c r="C16" s="19"/>
      <c r="D16" s="19">
        <v>350210</v>
      </c>
      <c r="E16" s="19"/>
      <c r="F16" s="19">
        <v>912741</v>
      </c>
      <c r="G16" s="102">
        <v>15097433.6</v>
      </c>
    </row>
    <row r="17" spans="1:7" ht="12" customHeight="1">
      <c r="A17" s="17" t="s">
        <v>106</v>
      </c>
      <c r="B17" s="18">
        <v>80</v>
      </c>
      <c r="C17" s="19"/>
      <c r="D17" s="19"/>
      <c r="E17" s="19"/>
      <c r="F17" s="19"/>
      <c r="G17" s="19"/>
    </row>
    <row r="18" spans="1:7" ht="12.75">
      <c r="A18" s="17" t="s">
        <v>131</v>
      </c>
      <c r="B18" s="18">
        <v>90</v>
      </c>
      <c r="C18" s="19"/>
      <c r="D18" s="19">
        <v>58655</v>
      </c>
      <c r="E18" s="19"/>
      <c r="F18" s="19">
        <v>215928</v>
      </c>
      <c r="G18" s="102">
        <v>90906.6</v>
      </c>
    </row>
    <row r="19" spans="1:7" ht="12.75">
      <c r="A19" s="20" t="s">
        <v>107</v>
      </c>
      <c r="B19" s="16">
        <v>100</v>
      </c>
      <c r="C19" s="22">
        <f>C12-C13+C18</f>
        <v>0</v>
      </c>
      <c r="D19" s="22">
        <f>D12-D13+D18</f>
        <v>6355373</v>
      </c>
      <c r="E19" s="22">
        <f>E12-E13+E18</f>
        <v>0</v>
      </c>
      <c r="F19" s="22">
        <f>F12-F13+F18</f>
        <v>5107672</v>
      </c>
      <c r="G19" s="101">
        <v>25972500.2</v>
      </c>
    </row>
    <row r="20" spans="1:7" ht="10.5" customHeight="1">
      <c r="A20" s="20" t="s">
        <v>108</v>
      </c>
      <c r="B20" s="16">
        <v>110</v>
      </c>
      <c r="C20" s="22">
        <f>C21+C22+C23+C24+C25</f>
        <v>0</v>
      </c>
      <c r="D20" s="22">
        <f>D21+D22+D23+D24+D25</f>
        <v>2693387</v>
      </c>
      <c r="E20" s="22">
        <f>E21+E22+E23+E24+E25</f>
        <v>0</v>
      </c>
      <c r="F20" s="22">
        <f>F21+F22+F23+F24+F25</f>
        <v>4189129</v>
      </c>
      <c r="G20" s="101">
        <v>6830.9</v>
      </c>
    </row>
    <row r="21" spans="1:7" ht="12.75">
      <c r="A21" s="17" t="s">
        <v>109</v>
      </c>
      <c r="B21" s="25">
        <v>120</v>
      </c>
      <c r="C21" s="19"/>
      <c r="D21" s="19"/>
      <c r="E21" s="19"/>
      <c r="F21" s="19"/>
      <c r="G21" s="101">
        <v>6830.9</v>
      </c>
    </row>
    <row r="22" spans="1:7" ht="11.25">
      <c r="A22" s="17" t="s">
        <v>110</v>
      </c>
      <c r="B22" s="25">
        <v>130</v>
      </c>
      <c r="C22" s="19"/>
      <c r="D22" s="19">
        <v>329759</v>
      </c>
      <c r="E22" s="19"/>
      <c r="F22" s="19">
        <v>686789</v>
      </c>
      <c r="G22" s="19"/>
    </row>
    <row r="23" spans="1:7" ht="11.25">
      <c r="A23" s="17" t="s">
        <v>111</v>
      </c>
      <c r="B23" s="25">
        <v>140</v>
      </c>
      <c r="C23" s="19"/>
      <c r="D23" s="19"/>
      <c r="E23" s="19"/>
      <c r="F23" s="19"/>
      <c r="G23" s="19"/>
    </row>
    <row r="24" spans="1:7" ht="11.25">
      <c r="A24" s="26" t="s">
        <v>112</v>
      </c>
      <c r="B24" s="25">
        <v>150</v>
      </c>
      <c r="C24" s="19"/>
      <c r="D24" s="19">
        <v>2363628</v>
      </c>
      <c r="E24" s="19"/>
      <c r="F24" s="19">
        <v>3472621</v>
      </c>
      <c r="G24" s="19"/>
    </row>
    <row r="25" spans="1:7" ht="11.25">
      <c r="A25" s="17" t="s">
        <v>134</v>
      </c>
      <c r="B25" s="25">
        <v>160</v>
      </c>
      <c r="C25" s="19"/>
      <c r="D25" s="19"/>
      <c r="E25" s="19"/>
      <c r="F25" s="19">
        <v>29719</v>
      </c>
      <c r="G25" s="19"/>
    </row>
    <row r="26" spans="1:7" ht="12.75" customHeight="1">
      <c r="A26" s="20" t="s">
        <v>113</v>
      </c>
      <c r="B26" s="16">
        <v>170</v>
      </c>
      <c r="C26" s="22">
        <f>C27+C28+C29+C30</f>
        <v>0</v>
      </c>
      <c r="D26" s="22">
        <f>D27+D28+D29+D30</f>
        <v>646017</v>
      </c>
      <c r="E26" s="22">
        <f>E27+E28+E29+E30</f>
        <v>0</v>
      </c>
      <c r="F26" s="22">
        <f>F27+F28+F29+F30</f>
        <v>840987</v>
      </c>
      <c r="G26" s="45"/>
    </row>
    <row r="27" spans="1:7" ht="11.25">
      <c r="A27" s="26" t="s">
        <v>114</v>
      </c>
      <c r="B27" s="25">
        <v>180</v>
      </c>
      <c r="C27" s="19"/>
      <c r="D27" s="19"/>
      <c r="E27" s="19"/>
      <c r="F27" s="19"/>
      <c r="G27" s="19"/>
    </row>
    <row r="28" spans="1:7" ht="12" customHeight="1">
      <c r="A28" s="17" t="s">
        <v>115</v>
      </c>
      <c r="B28" s="25">
        <v>190</v>
      </c>
      <c r="C28" s="19"/>
      <c r="D28" s="19"/>
      <c r="E28" s="19"/>
      <c r="F28" s="19"/>
      <c r="G28" s="19"/>
    </row>
    <row r="29" spans="1:7" ht="11.25">
      <c r="A29" s="26" t="s">
        <v>116</v>
      </c>
      <c r="B29" s="25">
        <v>200</v>
      </c>
      <c r="C29" s="19"/>
      <c r="D29" s="19">
        <v>646017</v>
      </c>
      <c r="E29" s="19"/>
      <c r="F29" s="19">
        <v>840987</v>
      </c>
      <c r="G29" s="19">
        <v>0</v>
      </c>
    </row>
    <row r="30" spans="1:7" ht="11.25">
      <c r="A30" s="17" t="s">
        <v>117</v>
      </c>
      <c r="B30" s="25">
        <v>210</v>
      </c>
      <c r="C30" s="19"/>
      <c r="D30" s="19"/>
      <c r="E30" s="19"/>
      <c r="F30" s="19"/>
      <c r="G30" s="19"/>
    </row>
    <row r="31" spans="1:7" ht="12" customHeight="1">
      <c r="A31" s="20" t="s">
        <v>118</v>
      </c>
      <c r="B31" s="16">
        <v>220</v>
      </c>
      <c r="C31" s="22">
        <f>C19+C20-C26</f>
        <v>0</v>
      </c>
      <c r="D31" s="22">
        <f>D19+D20-D26</f>
        <v>8402743</v>
      </c>
      <c r="E31" s="22">
        <f>E19+E20-E26</f>
        <v>0</v>
      </c>
      <c r="F31" s="22">
        <f>F19+F20-F26</f>
        <v>8455814</v>
      </c>
      <c r="G31" s="101">
        <v>25979331.1</v>
      </c>
    </row>
    <row r="32" spans="1:7" ht="11.25">
      <c r="A32" s="17" t="s">
        <v>119</v>
      </c>
      <c r="B32" s="25">
        <v>230</v>
      </c>
      <c r="C32" s="19"/>
      <c r="D32" s="19"/>
      <c r="E32" s="19"/>
      <c r="F32" s="19"/>
      <c r="G32" s="19"/>
    </row>
    <row r="33" spans="1:7" ht="11.25" customHeight="1">
      <c r="A33" s="20" t="s">
        <v>120</v>
      </c>
      <c r="B33" s="16">
        <v>240</v>
      </c>
      <c r="C33" s="22">
        <f>C31+C32</f>
        <v>0</v>
      </c>
      <c r="D33" s="22">
        <f>D31+D32</f>
        <v>8402743</v>
      </c>
      <c r="E33" s="22">
        <f>E31+E32</f>
        <v>0</v>
      </c>
      <c r="F33" s="22">
        <f>F31+F32</f>
        <v>8455814</v>
      </c>
      <c r="G33" s="101">
        <v>25979331.1</v>
      </c>
    </row>
    <row r="34" spans="1:7" ht="12.75">
      <c r="A34" s="17" t="s">
        <v>132</v>
      </c>
      <c r="B34" s="25">
        <v>250</v>
      </c>
      <c r="C34" s="19"/>
      <c r="D34" s="19"/>
      <c r="E34" s="19"/>
      <c r="F34" s="19"/>
      <c r="G34" s="102">
        <v>5680330.9</v>
      </c>
    </row>
    <row r="35" spans="1:7" ht="11.25">
      <c r="A35" s="17" t="s">
        <v>133</v>
      </c>
      <c r="B35" s="25">
        <v>251</v>
      </c>
      <c r="C35" s="19"/>
      <c r="D35" s="19"/>
      <c r="E35" s="19"/>
      <c r="F35" s="19"/>
      <c r="G35" s="19"/>
    </row>
    <row r="36" spans="1:7" ht="11.25">
      <c r="A36" s="17" t="s">
        <v>121</v>
      </c>
      <c r="B36" s="25">
        <v>260</v>
      </c>
      <c r="C36" s="19"/>
      <c r="D36" s="19">
        <v>935506</v>
      </c>
      <c r="E36" s="19"/>
      <c r="F36" s="19">
        <v>944657</v>
      </c>
      <c r="G36" s="19"/>
    </row>
    <row r="37" spans="1:7" ht="12.75">
      <c r="A37" s="20" t="s">
        <v>122</v>
      </c>
      <c r="B37" s="16">
        <v>270</v>
      </c>
      <c r="C37" s="22">
        <f>C33-C34-C36</f>
        <v>0</v>
      </c>
      <c r="D37" s="22">
        <f>D33-D34-D36</f>
        <v>7467237</v>
      </c>
      <c r="E37" s="22">
        <f>E33-E34-E36</f>
        <v>0</v>
      </c>
      <c r="F37" s="22">
        <f>F33-F34-F36</f>
        <v>7511157</v>
      </c>
      <c r="G37" s="103">
        <v>20299000.2</v>
      </c>
    </row>
    <row r="42" spans="7:10" ht="11.25">
      <c r="G42" s="43"/>
      <c r="H42" s="43"/>
      <c r="I42" s="43"/>
      <c r="J42" s="43"/>
    </row>
    <row r="43" spans="7:10" ht="11.25">
      <c r="G43" s="43"/>
      <c r="H43" s="43"/>
      <c r="I43" s="43"/>
      <c r="J43" s="43"/>
    </row>
    <row r="44" spans="7:10" ht="11.25">
      <c r="G44" s="43"/>
      <c r="H44" s="43"/>
      <c r="I44" s="43"/>
      <c r="J44" s="43"/>
    </row>
    <row r="45" spans="7:10" ht="11.25">
      <c r="G45" s="43"/>
      <c r="H45" s="43"/>
      <c r="I45" s="43"/>
      <c r="J45" s="43"/>
    </row>
    <row r="46" spans="7:10" ht="11.25">
      <c r="G46" s="43"/>
      <c r="H46" s="43"/>
      <c r="I46" s="43"/>
      <c r="J46" s="43"/>
    </row>
    <row r="47" spans="7:10" ht="11.25">
      <c r="G47" s="43"/>
      <c r="H47" s="43"/>
      <c r="I47" s="43"/>
      <c r="J47" s="43"/>
    </row>
  </sheetData>
  <sheetProtection/>
  <mergeCells count="7">
    <mergeCell ref="A3:F3"/>
    <mergeCell ref="A5:F5"/>
    <mergeCell ref="A7:A8"/>
    <mergeCell ref="B7:B8"/>
    <mergeCell ref="C7:D7"/>
    <mergeCell ref="E7:F7"/>
    <mergeCell ref="A4:F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8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140625" defaultRowHeight="15"/>
  <cols>
    <col min="1" max="1" width="3.140625" style="5" bestFit="1" customWidth="1"/>
    <col min="2" max="2" width="56.8515625" style="5" customWidth="1"/>
    <col min="3" max="3" width="11.00390625" style="6" bestFit="1" customWidth="1"/>
    <col min="4" max="4" width="12.57421875" style="5" customWidth="1"/>
    <col min="5" max="5" width="16.28125" style="5" bestFit="1" customWidth="1"/>
    <col min="6" max="6" width="17.57421875" style="5" customWidth="1"/>
    <col min="7" max="7" width="18.8515625" style="5" customWidth="1"/>
    <col min="8" max="8" width="16.8515625" style="5" customWidth="1"/>
    <col min="9" max="16384" width="9.140625" style="5" customWidth="1"/>
  </cols>
  <sheetData>
    <row r="1" spans="2:8" ht="15.75">
      <c r="B1" s="119" t="s">
        <v>185</v>
      </c>
      <c r="C1" s="119"/>
      <c r="D1" s="119"/>
      <c r="E1" s="119"/>
      <c r="F1" s="119"/>
      <c r="G1" s="119"/>
      <c r="H1" s="119"/>
    </row>
    <row r="3" spans="1:8" ht="44.25" customHeight="1">
      <c r="A3" s="117" t="s">
        <v>155</v>
      </c>
      <c r="B3" s="118"/>
      <c r="C3" s="118"/>
      <c r="D3" s="118"/>
      <c r="E3" s="118"/>
      <c r="F3" s="118"/>
      <c r="G3" s="118"/>
      <c r="H3" s="118"/>
    </row>
    <row r="4" spans="2:8" ht="15.75">
      <c r="B4" s="44" t="s">
        <v>137</v>
      </c>
      <c r="G4" s="5" t="s">
        <v>149</v>
      </c>
      <c r="H4" s="5" t="s">
        <v>186</v>
      </c>
    </row>
    <row r="5" spans="1:8" s="68" customFormat="1" ht="57">
      <c r="A5" s="65" t="s">
        <v>3</v>
      </c>
      <c r="B5" s="66" t="s">
        <v>150</v>
      </c>
      <c r="C5" s="67" t="s">
        <v>2</v>
      </c>
      <c r="D5" s="69" t="s">
        <v>175</v>
      </c>
      <c r="E5" s="69" t="s">
        <v>153</v>
      </c>
      <c r="F5" s="69" t="s">
        <v>152</v>
      </c>
      <c r="G5" s="69" t="s">
        <v>151</v>
      </c>
      <c r="H5" s="69" t="s">
        <v>154</v>
      </c>
    </row>
    <row r="6" spans="1:8" ht="31.5">
      <c r="A6" s="27">
        <v>1</v>
      </c>
      <c r="B6" s="29" t="s">
        <v>138</v>
      </c>
      <c r="C6" s="36"/>
      <c r="D6" s="83">
        <v>0.2</v>
      </c>
      <c r="E6" s="84">
        <v>47890511</v>
      </c>
      <c r="F6" s="70">
        <f>'Форма № 2'!G10</f>
        <v>54464721</v>
      </c>
      <c r="G6" s="70">
        <f>IF(E6&gt;0,F6/E6*100,0)</f>
        <v>113.72758373783066</v>
      </c>
      <c r="H6" s="94">
        <f>G6*D6/100</f>
        <v>0.22745516747566133</v>
      </c>
    </row>
    <row r="7" spans="1:8" ht="31.5">
      <c r="A7" s="27">
        <v>2</v>
      </c>
      <c r="B7" s="29" t="s">
        <v>139</v>
      </c>
      <c r="C7" s="36"/>
      <c r="D7" s="83">
        <v>0.2</v>
      </c>
      <c r="E7" s="84">
        <v>18935740</v>
      </c>
      <c r="F7" s="70">
        <f>'Форма № 2'!G37</f>
        <v>20299000.2</v>
      </c>
      <c r="G7" s="70">
        <f>IF(E7&gt;0,F7/E7*100,0)</f>
        <v>107.19940282238771</v>
      </c>
      <c r="H7" s="94">
        <f>G7*D7/100</f>
        <v>0.21439880564477545</v>
      </c>
    </row>
    <row r="8" spans="1:9" ht="15.75">
      <c r="A8" s="27">
        <v>3</v>
      </c>
      <c r="B8" s="28" t="s">
        <v>140</v>
      </c>
      <c r="C8" s="33" t="s">
        <v>126</v>
      </c>
      <c r="D8" s="83">
        <v>0.2</v>
      </c>
      <c r="E8" s="85">
        <v>0.1</v>
      </c>
      <c r="F8" s="72">
        <f>'Форма № 2'!G33/(('Форма №1'!C56+'Форма №1'!D56)/2)</f>
        <v>0.22138077249931037</v>
      </c>
      <c r="G8" s="73">
        <f>IF(E8&gt;0,F8/E8*100,0)</f>
        <v>221.38077249931035</v>
      </c>
      <c r="H8" s="94">
        <f aca="true" t="shared" si="0" ref="H8:H16">G8*D8/100</f>
        <v>0.44276154499862075</v>
      </c>
      <c r="I8" s="30"/>
    </row>
    <row r="9" spans="1:9" ht="31.5">
      <c r="A9" s="27">
        <f>A8+1</f>
        <v>4</v>
      </c>
      <c r="B9" s="78" t="s">
        <v>141</v>
      </c>
      <c r="C9" s="79"/>
      <c r="D9" s="83"/>
      <c r="E9" s="85"/>
      <c r="F9" s="72"/>
      <c r="G9" s="74">
        <f>IF(E9&gt;0,F9/E9*100,0)</f>
        <v>0</v>
      </c>
      <c r="H9" s="94">
        <f t="shared" si="0"/>
        <v>0</v>
      </c>
      <c r="I9" s="30"/>
    </row>
    <row r="10" spans="1:9" ht="31.5">
      <c r="A10" s="27">
        <f>A9+1</f>
        <v>5</v>
      </c>
      <c r="B10" s="78" t="s">
        <v>142</v>
      </c>
      <c r="C10" s="79" t="s">
        <v>178</v>
      </c>
      <c r="D10" s="83"/>
      <c r="E10" s="85"/>
      <c r="F10" s="72"/>
      <c r="G10" s="74"/>
      <c r="H10" s="94"/>
      <c r="I10" s="30"/>
    </row>
    <row r="11" spans="1:9" ht="15.75">
      <c r="A11" s="27">
        <f aca="true" t="shared" si="1" ref="A11:A16">A10+1</f>
        <v>6</v>
      </c>
      <c r="B11" s="80" t="s">
        <v>1</v>
      </c>
      <c r="C11" s="81" t="s">
        <v>129</v>
      </c>
      <c r="D11" s="83">
        <v>0.15</v>
      </c>
      <c r="E11" s="85">
        <v>1.5</v>
      </c>
      <c r="F11" s="75">
        <f>'Форма №1'!D55/('Форма №1'!D101-'Форма №1'!D69)</f>
        <v>0.7219185736046975</v>
      </c>
      <c r="G11" s="73">
        <f>IF(E11&gt;0,F11/E11*100,0)</f>
        <v>48.12790490697983</v>
      </c>
      <c r="H11" s="94">
        <f>G11*D11/100</f>
        <v>0.07219185736046974</v>
      </c>
      <c r="I11" s="30"/>
    </row>
    <row r="12" spans="1:9" ht="15.75">
      <c r="A12" s="27">
        <f t="shared" si="1"/>
        <v>7</v>
      </c>
      <c r="B12" s="80" t="s">
        <v>0</v>
      </c>
      <c r="C12" s="79" t="s">
        <v>128</v>
      </c>
      <c r="D12" s="83">
        <v>0.15</v>
      </c>
      <c r="E12" s="85">
        <v>1</v>
      </c>
      <c r="F12" s="72">
        <f>'Форма №1'!D67/('Форма №1'!D101-'Форма №1'!D69)</f>
        <v>2.570129088233148</v>
      </c>
      <c r="G12" s="73">
        <f>IF(E12&gt;0,F12/E12*100,0)</f>
        <v>257.0129088233148</v>
      </c>
      <c r="H12" s="94">
        <f t="shared" si="0"/>
        <v>0.38551936323497216</v>
      </c>
      <c r="I12" s="30"/>
    </row>
    <row r="13" spans="1:9" s="41" customFormat="1" ht="15.75">
      <c r="A13" s="27">
        <f t="shared" si="1"/>
        <v>8</v>
      </c>
      <c r="B13" s="80" t="s">
        <v>143</v>
      </c>
      <c r="C13" s="82"/>
      <c r="D13" s="83">
        <v>0.1</v>
      </c>
      <c r="E13" s="85"/>
      <c r="F13" s="76"/>
      <c r="G13" s="73">
        <f>IF(E13&gt;0,E13/F13*100,0)</f>
        <v>0</v>
      </c>
      <c r="H13" s="94">
        <f t="shared" si="0"/>
        <v>0</v>
      </c>
      <c r="I13" s="40"/>
    </row>
    <row r="14" spans="1:9" s="41" customFormat="1" ht="31.5">
      <c r="A14" s="27">
        <f t="shared" si="1"/>
        <v>9</v>
      </c>
      <c r="B14" s="78" t="s">
        <v>144</v>
      </c>
      <c r="C14" s="82"/>
      <c r="D14" s="83"/>
      <c r="E14" s="85"/>
      <c r="F14" s="76"/>
      <c r="G14" s="73">
        <f>IF(E14&gt;0,E14/F14*100,0)</f>
        <v>0</v>
      </c>
      <c r="H14" s="94">
        <f t="shared" si="0"/>
        <v>0</v>
      </c>
      <c r="I14" s="40"/>
    </row>
    <row r="15" spans="1:9" ht="31.5">
      <c r="A15" s="27">
        <f t="shared" si="1"/>
        <v>10</v>
      </c>
      <c r="B15" s="78" t="s">
        <v>145</v>
      </c>
      <c r="C15" s="81"/>
      <c r="D15" s="83"/>
      <c r="E15" s="85"/>
      <c r="F15" s="75"/>
      <c r="G15" s="73">
        <f>IF(E15&gt;0,F15/E15*100,0)</f>
        <v>0</v>
      </c>
      <c r="H15" s="94">
        <f t="shared" si="0"/>
        <v>0</v>
      </c>
      <c r="I15" s="30"/>
    </row>
    <row r="16" spans="1:12" ht="31.5">
      <c r="A16" s="27">
        <f t="shared" si="1"/>
        <v>11</v>
      </c>
      <c r="B16" s="29" t="s">
        <v>146</v>
      </c>
      <c r="C16" s="34"/>
      <c r="D16" s="86"/>
      <c r="E16" s="87"/>
      <c r="F16" s="77"/>
      <c r="G16" s="73">
        <f>IF(E16&gt;0,F16/E16*100,0)</f>
        <v>0</v>
      </c>
      <c r="H16" s="94">
        <f t="shared" si="0"/>
        <v>0</v>
      </c>
      <c r="I16" s="30"/>
      <c r="L16" s="5" t="s">
        <v>136</v>
      </c>
    </row>
    <row r="17" spans="1:9" ht="15.75">
      <c r="A17" s="27">
        <f>A16+1</f>
        <v>12</v>
      </c>
      <c r="B17" s="29" t="s">
        <v>147</v>
      </c>
      <c r="C17" s="34"/>
      <c r="D17" s="86"/>
      <c r="E17" s="87"/>
      <c r="F17" s="27"/>
      <c r="G17" s="39"/>
      <c r="H17" s="95"/>
      <c r="I17" s="30"/>
    </row>
    <row r="18" spans="1:9" ht="31.5">
      <c r="A18" s="27">
        <f>A17+1</f>
        <v>13</v>
      </c>
      <c r="B18" s="29" t="s">
        <v>148</v>
      </c>
      <c r="C18" s="34"/>
      <c r="D18" s="86"/>
      <c r="E18" s="87"/>
      <c r="F18" s="27"/>
      <c r="G18" s="39"/>
      <c r="H18" s="95"/>
      <c r="I18" s="30"/>
    </row>
    <row r="19" spans="1:8" ht="15.75">
      <c r="A19" s="116" t="s">
        <v>156</v>
      </c>
      <c r="B19" s="116"/>
      <c r="C19" s="35"/>
      <c r="D19" s="32">
        <f>SUM(D6:D18)</f>
        <v>1.0000000000000002</v>
      </c>
      <c r="E19" s="37"/>
      <c r="F19" s="1"/>
      <c r="G19" s="7"/>
      <c r="H19" s="38">
        <f>SUM(H6:H18)*100</f>
        <v>134.23267387144995</v>
      </c>
    </row>
    <row r="21" spans="2:8" ht="49.5" customHeight="1">
      <c r="B21" s="120" t="s">
        <v>181</v>
      </c>
      <c r="C21" s="120"/>
      <c r="D21" s="120"/>
      <c r="E21" s="120"/>
      <c r="F21" s="120"/>
      <c r="G21" s="120"/>
      <c r="H21" s="120"/>
    </row>
    <row r="22" ht="15">
      <c r="C22" s="5"/>
    </row>
    <row r="23" spans="2:8" ht="15.75">
      <c r="B23" s="119" t="s">
        <v>185</v>
      </c>
      <c r="C23" s="119"/>
      <c r="D23" s="119"/>
      <c r="E23" s="119"/>
      <c r="F23" s="119"/>
      <c r="G23" s="119"/>
      <c r="H23" s="119"/>
    </row>
    <row r="25" spans="1:8" ht="48.75" customHeight="1">
      <c r="A25" s="117" t="s">
        <v>177</v>
      </c>
      <c r="B25" s="118"/>
      <c r="C25" s="118"/>
      <c r="D25" s="118"/>
      <c r="E25" s="118"/>
      <c r="F25" s="118"/>
      <c r="G25" s="118"/>
      <c r="H25" s="118"/>
    </row>
    <row r="26" spans="2:8" ht="15.75">
      <c r="B26" s="44" t="s">
        <v>137</v>
      </c>
      <c r="G26" s="5" t="s">
        <v>149</v>
      </c>
      <c r="H26" s="5" t="s">
        <v>186</v>
      </c>
    </row>
    <row r="27" spans="1:8" ht="57">
      <c r="A27" s="65" t="s">
        <v>3</v>
      </c>
      <c r="B27" s="66" t="s">
        <v>150</v>
      </c>
      <c r="C27" s="67" t="s">
        <v>2</v>
      </c>
      <c r="D27" s="69" t="s">
        <v>175</v>
      </c>
      <c r="E27" s="69" t="s">
        <v>153</v>
      </c>
      <c r="F27" s="69" t="s">
        <v>152</v>
      </c>
      <c r="G27" s="69" t="s">
        <v>151</v>
      </c>
      <c r="H27" s="69" t="s">
        <v>154</v>
      </c>
    </row>
    <row r="28" spans="1:8" ht="47.25">
      <c r="A28" s="27">
        <v>1</v>
      </c>
      <c r="B28" s="29" t="s">
        <v>157</v>
      </c>
      <c r="C28" s="36"/>
      <c r="D28" s="83"/>
      <c r="E28" s="84"/>
      <c r="F28" s="70"/>
      <c r="G28" s="70"/>
      <c r="H28" s="71"/>
    </row>
    <row r="29" spans="1:8" ht="63">
      <c r="A29" s="27">
        <v>2</v>
      </c>
      <c r="B29" s="29" t="s">
        <v>158</v>
      </c>
      <c r="C29" s="36"/>
      <c r="D29" s="83"/>
      <c r="E29" s="84"/>
      <c r="F29" s="70"/>
      <c r="G29" s="70"/>
      <c r="H29" s="71"/>
    </row>
    <row r="30" spans="1:8" ht="31.5">
      <c r="A30" s="27">
        <v>3</v>
      </c>
      <c r="B30" s="29" t="s">
        <v>159</v>
      </c>
      <c r="C30" s="33"/>
      <c r="D30" s="83"/>
      <c r="E30" s="85"/>
      <c r="F30" s="72"/>
      <c r="G30" s="73"/>
      <c r="H30" s="73"/>
    </row>
    <row r="31" spans="1:8" ht="31.5">
      <c r="A31" s="27">
        <f>A30+1</f>
        <v>4</v>
      </c>
      <c r="B31" s="29" t="s">
        <v>160</v>
      </c>
      <c r="C31" s="33"/>
      <c r="D31" s="83"/>
      <c r="E31" s="85"/>
      <c r="F31" s="72"/>
      <c r="G31" s="74"/>
      <c r="H31" s="73"/>
    </row>
    <row r="32" spans="1:8" ht="31.5">
      <c r="A32" s="27">
        <f>A31+1</f>
        <v>5</v>
      </c>
      <c r="B32" s="78" t="s">
        <v>161</v>
      </c>
      <c r="C32" s="79"/>
      <c r="D32" s="83"/>
      <c r="E32" s="85"/>
      <c r="F32" s="72"/>
      <c r="G32" s="74"/>
      <c r="H32" s="73"/>
    </row>
    <row r="33" spans="1:8" ht="15.75">
      <c r="A33" s="27">
        <f aca="true" t="shared" si="2" ref="A33:A38">A32+1</f>
        <v>6</v>
      </c>
      <c r="B33" s="80" t="s">
        <v>162</v>
      </c>
      <c r="C33" s="79" t="s">
        <v>127</v>
      </c>
      <c r="D33" s="83">
        <v>0.4</v>
      </c>
      <c r="E33" s="85">
        <v>0.2</v>
      </c>
      <c r="F33" s="75">
        <f>('Форма №1'!D53+'Форма №1'!D48)/'Форма №1'!D82</f>
        <v>0.02115641536722048</v>
      </c>
      <c r="G33" s="73">
        <f>IF(E33&gt;0,F33/E33*100,0)</f>
        <v>10.57820768361024</v>
      </c>
      <c r="H33" s="94">
        <f>G33*D33/100</f>
        <v>0.042312830734440955</v>
      </c>
    </row>
    <row r="34" spans="1:8" ht="15.75">
      <c r="A34" s="27">
        <f t="shared" si="2"/>
        <v>7</v>
      </c>
      <c r="B34" s="80" t="s">
        <v>163</v>
      </c>
      <c r="C34" s="82" t="s">
        <v>179</v>
      </c>
      <c r="D34" s="83">
        <v>0.25</v>
      </c>
      <c r="E34" s="85">
        <v>90</v>
      </c>
      <c r="F34" s="72">
        <f>90/('Форма № 2'!G10/(('Форма №1'!C83+'Форма №1'!D83)/2))</f>
        <v>24.92429118474691</v>
      </c>
      <c r="G34" s="73">
        <f>IF(E34&gt;0,E34/F34*100,0)</f>
        <v>361.09351849924593</v>
      </c>
      <c r="H34" s="94">
        <f>G34*D34/100</f>
        <v>0.9027337962481148</v>
      </c>
    </row>
    <row r="35" spans="1:8" ht="15.75">
      <c r="A35" s="27">
        <f t="shared" si="2"/>
        <v>8</v>
      </c>
      <c r="B35" s="80" t="s">
        <v>164</v>
      </c>
      <c r="C35" s="82" t="s">
        <v>179</v>
      </c>
      <c r="D35" s="83">
        <v>0.25</v>
      </c>
      <c r="E35" s="85">
        <v>90</v>
      </c>
      <c r="F35" s="76">
        <f>90/('Форма № 2'!G10/(('Форма №1'!C36+'Форма №1'!D36)/2))</f>
        <v>30.967896585755025</v>
      </c>
      <c r="G35" s="73">
        <f>IF(E35&gt;0,E35/F35*100,0)</f>
        <v>290.6235486506993</v>
      </c>
      <c r="H35" s="94">
        <f>G35*D35/100</f>
        <v>0.7265588716267483</v>
      </c>
    </row>
    <row r="36" spans="1:8" ht="15.75">
      <c r="A36" s="27">
        <f t="shared" si="2"/>
        <v>9</v>
      </c>
      <c r="B36" s="78" t="s">
        <v>165</v>
      </c>
      <c r="C36" s="82"/>
      <c r="D36" s="83">
        <v>0.1</v>
      </c>
      <c r="E36" s="85">
        <v>1</v>
      </c>
      <c r="F36" s="76">
        <f>'Форма №1'!D10/'Форма №1'!D11</f>
        <v>0.29262672152625996</v>
      </c>
      <c r="G36" s="73">
        <f>IF(E36&gt;0,F36/E36*100,0)</f>
        <v>29.262672152625996</v>
      </c>
      <c r="H36" s="94">
        <f>G36*D36/100</f>
        <v>0.029262672152626</v>
      </c>
    </row>
    <row r="37" spans="1:8" ht="15.75">
      <c r="A37" s="27">
        <f t="shared" si="2"/>
        <v>10</v>
      </c>
      <c r="B37" s="78" t="s">
        <v>166</v>
      </c>
      <c r="C37" s="81"/>
      <c r="D37" s="83"/>
      <c r="E37" s="85"/>
      <c r="F37" s="75"/>
      <c r="G37" s="73"/>
      <c r="H37" s="73"/>
    </row>
    <row r="38" spans="1:8" ht="15.75">
      <c r="A38" s="27">
        <f t="shared" si="2"/>
        <v>11</v>
      </c>
      <c r="B38" s="78" t="s">
        <v>167</v>
      </c>
      <c r="C38" s="93"/>
      <c r="D38" s="86"/>
      <c r="E38" s="87"/>
      <c r="F38" s="77"/>
      <c r="G38" s="73"/>
      <c r="H38" s="73"/>
    </row>
    <row r="39" spans="1:8" ht="15.75">
      <c r="A39" s="27">
        <f aca="true" t="shared" si="3" ref="A39:A45">A38+1</f>
        <v>12</v>
      </c>
      <c r="B39" s="29" t="s">
        <v>168</v>
      </c>
      <c r="C39" s="34"/>
      <c r="D39" s="86"/>
      <c r="E39" s="87"/>
      <c r="F39" s="77"/>
      <c r="G39" s="73"/>
      <c r="H39" s="73"/>
    </row>
    <row r="40" spans="1:8" ht="31.5">
      <c r="A40" s="27">
        <f t="shared" si="3"/>
        <v>13</v>
      </c>
      <c r="B40" s="29" t="s">
        <v>169</v>
      </c>
      <c r="C40" s="34"/>
      <c r="D40" s="86"/>
      <c r="E40" s="87"/>
      <c r="F40" s="77"/>
      <c r="G40" s="73"/>
      <c r="H40" s="73"/>
    </row>
    <row r="41" spans="1:8" ht="31.5">
      <c r="A41" s="27">
        <f t="shared" si="3"/>
        <v>14</v>
      </c>
      <c r="B41" s="29" t="s">
        <v>170</v>
      </c>
      <c r="C41" s="34"/>
      <c r="D41" s="86"/>
      <c r="E41" s="87"/>
      <c r="F41" s="77"/>
      <c r="G41" s="73"/>
      <c r="H41" s="73"/>
    </row>
    <row r="42" spans="1:8" ht="31.5">
      <c r="A42" s="27">
        <f t="shared" si="3"/>
        <v>15</v>
      </c>
      <c r="B42" s="29" t="s">
        <v>171</v>
      </c>
      <c r="C42" s="34"/>
      <c r="D42" s="86"/>
      <c r="E42" s="87"/>
      <c r="F42" s="77"/>
      <c r="G42" s="73"/>
      <c r="H42" s="73"/>
    </row>
    <row r="43" spans="1:8" ht="15.75">
      <c r="A43" s="27">
        <f t="shared" si="3"/>
        <v>16</v>
      </c>
      <c r="B43" s="29" t="s">
        <v>172</v>
      </c>
      <c r="C43" s="34"/>
      <c r="D43" s="86"/>
      <c r="E43" s="87"/>
      <c r="F43" s="77"/>
      <c r="G43" s="73"/>
      <c r="H43" s="73"/>
    </row>
    <row r="44" spans="1:8" ht="47.25">
      <c r="A44" s="27">
        <f t="shared" si="3"/>
        <v>17</v>
      </c>
      <c r="B44" s="29" t="s">
        <v>173</v>
      </c>
      <c r="C44" s="34"/>
      <c r="D44" s="86"/>
      <c r="E44" s="87"/>
      <c r="F44" s="77"/>
      <c r="G44" s="73"/>
      <c r="H44" s="73"/>
    </row>
    <row r="45" spans="1:8" ht="31.5">
      <c r="A45" s="27">
        <f t="shared" si="3"/>
        <v>18</v>
      </c>
      <c r="B45" s="29" t="s">
        <v>174</v>
      </c>
      <c r="C45" s="34"/>
      <c r="D45" s="86"/>
      <c r="E45" s="87"/>
      <c r="F45" s="77"/>
      <c r="G45" s="73"/>
      <c r="H45" s="73"/>
    </row>
    <row r="46" spans="1:8" ht="15.75">
      <c r="A46" s="116" t="s">
        <v>156</v>
      </c>
      <c r="B46" s="116"/>
      <c r="C46" s="35"/>
      <c r="D46" s="88">
        <f>SUM(D28:D45)</f>
        <v>1</v>
      </c>
      <c r="E46" s="89"/>
      <c r="F46" s="90"/>
      <c r="G46" s="91"/>
      <c r="H46" s="92">
        <f>SUM(H28:H45)*100</f>
        <v>170.086817076193</v>
      </c>
    </row>
    <row r="48" spans="2:8" ht="15.75">
      <c r="B48" s="97" t="s">
        <v>176</v>
      </c>
      <c r="C48" s="5"/>
      <c r="H48" s="96"/>
    </row>
  </sheetData>
  <sheetProtection/>
  <mergeCells count="7">
    <mergeCell ref="A19:B19"/>
    <mergeCell ref="A3:H3"/>
    <mergeCell ref="B1:H1"/>
    <mergeCell ref="B23:H23"/>
    <mergeCell ref="A25:H25"/>
    <mergeCell ref="A46:B46"/>
    <mergeCell ref="B21:H21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Feruza</cp:lastModifiedBy>
  <cp:lastPrinted>2020-02-25T13:28:25Z</cp:lastPrinted>
  <dcterms:created xsi:type="dcterms:W3CDTF">2016-02-18T09:40:36Z</dcterms:created>
  <dcterms:modified xsi:type="dcterms:W3CDTF">2022-05-18T10:36:59Z</dcterms:modified>
  <cp:category/>
  <cp:version/>
  <cp:contentType/>
  <cp:contentStatus/>
</cp:coreProperties>
</file>